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213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C219" i="60" l="1"/>
  <c r="C99" i="60" s="1"/>
  <c r="C220" i="60"/>
  <c r="C67" i="59" l="1"/>
  <c r="D115" i="59" l="1"/>
  <c r="D114" i="59"/>
  <c r="D113" i="59"/>
  <c r="D111" i="59"/>
  <c r="D110" i="59"/>
  <c r="D109" i="59"/>
  <c r="D108" i="59"/>
  <c r="D107" i="59"/>
  <c r="D106" i="59"/>
  <c r="D105" i="59"/>
  <c r="D104" i="59"/>
  <c r="D103" i="59"/>
  <c r="C209" i="60" l="1"/>
  <c r="C207" i="60"/>
  <c r="D15" i="62" l="1"/>
  <c r="C15" i="62"/>
  <c r="C31" i="59"/>
  <c r="C9" i="60" l="1"/>
  <c r="C78" i="62" l="1"/>
  <c r="C79" i="62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0" i="60"/>
  <c r="C59" i="60" s="1"/>
  <c r="C58" i="60" s="1"/>
  <c r="C46" i="60"/>
  <c r="C37" i="60"/>
  <c r="C34" i="60"/>
  <c r="C28" i="60"/>
  <c r="C25" i="60"/>
  <c r="C19" i="60"/>
  <c r="D46" i="62" l="1"/>
  <c r="C46" i="62"/>
  <c r="C73" i="60"/>
  <c r="C138" i="59" l="1"/>
  <c r="C126" i="59"/>
  <c r="C119" i="59"/>
  <c r="G112" i="59"/>
  <c r="F112" i="59"/>
  <c r="E112" i="59"/>
  <c r="D112" i="59"/>
  <c r="C112" i="59"/>
  <c r="G102" i="59"/>
  <c r="F102" i="59"/>
  <c r="E102" i="59"/>
  <c r="D102" i="59"/>
  <c r="C102" i="59"/>
  <c r="C95" i="59"/>
  <c r="C89" i="59"/>
  <c r="E79" i="59"/>
  <c r="D79" i="59"/>
  <c r="C79" i="59"/>
  <c r="E73" i="59"/>
  <c r="D73" i="59"/>
  <c r="C73" i="59"/>
  <c r="E61" i="59"/>
  <c r="D61" i="59"/>
  <c r="C61" i="59"/>
  <c r="E53" i="59"/>
  <c r="D53" i="59"/>
  <c r="C53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5" i="59"/>
  <c r="F15" i="59" s="1"/>
  <c r="G15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<sst xmlns="http://schemas.openxmlformats.org/spreadsheetml/2006/main" count="925" uniqueCount="661">
  <si>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</si>
  <si>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</si>
  <si>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</si>
  <si>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</si>
  <si>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</si>
  <si>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</si>
  <si>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</si>
  <si>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</si>
  <si>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</si>
  <si>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</si>
  <si>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</si>
  <si>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</si>
  <si>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</si>
  <si>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</si>
  <si>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</si>
  <si>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</si>
  <si>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</si>
  <si>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</si>
  <si>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</si>
  <si>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</si>
  <si>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</si>
  <si>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</si>
  <si>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</si>
  <si>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</si>
  <si>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</si>
  <si>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</si>
  <si>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</si>
  <si>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</si>
  <si>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</si>
  <si>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</si>
  <si>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</si>
  <si>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</si>
  <si>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</si>
  <si>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</si>
  <si>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</si>
  <si>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</si>
  <si>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</si>
  <si>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</si>
  <si>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</si>
  <si>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</si>
  <si>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</si>
  <si>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</si>
  <si>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</si>
  <si>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</si>
  <si>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</si>
  <si>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</si>
  <si>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</si>
  <si>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</si>
  <si>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</si>
  <si>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</si>
  <si>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</si>
  <si>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</si>
  <si>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</si>
  <si>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</si>
  <si>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</si>
  <si>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</si>
  <si>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</si>
  <si>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</si>
  <si>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</si>
  <si>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</si>
  <si>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</si>
  <si>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</si>
  <si>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</si>
  <si>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</si>
  <si>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</si>
  <si>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</si>
  <si>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</si>
  <si>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</si>
  <si>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</si>
  <si>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</si>
  <si>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</si>
  <si>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</si>
  <si>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</si>
  <si>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</si>
  <si>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</si>
  <si>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</si>
  <si>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</si>
  <si>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</si>
  <si>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</si>
  <si>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</si>
  <si>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</si>
  <si>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</si>
  <si>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</si>
  <si>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</si>
  <si>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</si>
  <si>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</si>
  <si>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</si>
  <si>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</si>
  <si>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</si>
  <si>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</si>
  <si>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</si>
  <si>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</si>
  <si>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</si>
  <si>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</si>
  <si>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</si>
  <si>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</si>
  <si>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</si>
  <si>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</si>
  <si>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</si>
  <si>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</si>
  <si>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</si>
  <si>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</si>
  <si>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</si>
  <si>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</si>
  <si>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</si>
  <si>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</si>
  <si>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</si>
  <si>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</si>
  <si>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</si>
  <si>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</si>
  <si>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</si>
  <si>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</si>
  <si>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</si>
  <si>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</si>
  <si>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</si>
  <si>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</si>
  <si>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</si>
  <si>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</si>
  <si>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</si>
  <si>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</si>
  <si>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</si>
  <si>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</si>
  <si>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</si>
  <si>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</si>
  <si>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</si>
  <si>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</si>
  <si>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</si>
  <si>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</si>
  <si>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</si>
  <si>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</si>
  <si>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</si>
  <si>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</si>
  <si>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</si>
  <si>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</si>
  <si>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</si>
  <si>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</si>
  <si>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</si>
  <si>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</si>
  <si>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</si>
  <si>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</si>
  <si>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</si>
  <si>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</si>
  <si>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</si>
  <si>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</si>
  <si>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</si>
  <si>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</si>
  <si>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</si>
  <si>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</si>
  <si>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</si>
  <si>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</si>
  <si>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</si>
  <si>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</si>
  <si>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</si>
  <si>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</si>
  <si>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</si>
  <si>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</si>
  <si>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</si>
  <si>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</si>
  <si>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</si>
  <si>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</si>
  <si>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</si>
  <si>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</si>
  <si>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</si>
  <si>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</si>
  <si>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</si>
  <si>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</si>
  <si>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</si>
  <si>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</si>
  <si>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</si>
  <si>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</si>
  <si>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</si>
  <si>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</si>
  <si>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</si>
  <si>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</si>
  <si>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</si>
  <si>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</si>
  <si>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</si>
  <si>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</si>
  <si>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</si>
  <si>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</si>
  <si>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</si>
  <si>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</si>
  <si>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</si>
  <si>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</si>
  <si>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</si>
  <si>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</si>
  <si>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</si>
  <si>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</si>
  <si>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</si>
  <si>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</si>
  <si>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</si>
  <si>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</si>
  <si>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</si>
  <si>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</si>
  <si>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</si>
  <si>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</si>
  <si>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</si>
  <si>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</si>
  <si>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</si>
  <si>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</si>
  <si>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</si>
  <si>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</si>
  <si>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</si>
  <si>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</si>
  <si>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</si>
  <si>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</si>
  <si>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</si>
  <si>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</si>
  <si>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</si>
  <si>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</si>
  <si>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</si>
  <si>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</si>
  <si>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</si>
  <si>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</si>
  <si>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</si>
  <si>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</si>
  <si>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</si>
  <si>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</si>
  <si>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</si>
  <si>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</si>
  <si>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</si>
  <si>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</si>
  <si>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</si>
  <si>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</si>
  <si>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</si>
  <si>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</si>
  <si>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</si>
  <si>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</si>
  <si>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</si>
  <si>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</si>
  <si>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</si>
  <si>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</si>
  <si>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</si>
  <si>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</si>
  <si>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</si>
  <si>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</si>
  <si>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</si>
  <si>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</si>
  <si>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</si>
  <si>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</si>
  <si>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</si>
  <si>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</si>
  <si>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</si>
  <si>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</si>
  <si>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</si>
  <si>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</si>
  <si>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</si>
  <si>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</si>
  <si>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</si>
  <si>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</si>
  <si>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</si>
  <si>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</si>
  <si>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</si>
  <si>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</si>
  <si>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</si>
  <si>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</si>
  <si>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</si>
  <si>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</si>
  <si>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</si>
  <si>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</si>
  <si>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</si>
  <si>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</si>
  <si>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</si>
  <si>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</si>
  <si>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</si>
  <si>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</si>
  <si>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</si>
  <si>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</si>
  <si>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</si>
  <si>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</si>
  <si>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</si>
  <si>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</si>
  <si>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</si>
  <si>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</si>
  <si>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</si>
  <si>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</si>
  <si>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</si>
  <si>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</si>
  <si>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</si>
  <si>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</si>
  <si>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</si>
  <si>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</si>
  <si>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</si>
  <si>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</si>
  <si>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</si>
  <si>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</si>
  <si>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</si>
  <si>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</si>
  <si>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</si>
  <si>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</si>
  <si>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</si>
  <si>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</si>
  <si>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</si>
  <si>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</si>
  <si>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</si>
  <si>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</si>
  <si>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</si>
  <si>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</si>
  <si>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</si>
  <si>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</si>
  <si>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</si>
  <si>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</si>
  <si>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</si>
  <si>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</si>
  <si>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</si>
  <si>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</si>
  <si>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</si>
  <si>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</si>
  <si>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</si>
  <si>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</si>
  <si>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</si>
  <si>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</si>
  <si>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</si>
  <si>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</si>
  <si>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</si>
  <si>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</si>
  <si>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</si>
  <si>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</si>
  <si>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</si>
  <si>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</si>
  <si>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</si>
  <si>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</si>
  <si>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</si>
  <si>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</si>
  <si>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</si>
  <si>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</si>
  <si>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</si>
  <si>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</si>
  <si>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</si>
  <si>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</si>
  <si>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</si>
  <si>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</si>
  <si>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</si>
  <si>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</si>
  <si>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</si>
  <si>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</si>
  <si>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</si>
  <si>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</si>
  <si>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</si>
  <si>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</si>
  <si>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</si>
  <si>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</si>
  <si>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</si>
  <si>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</si>
  <si>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</si>
  <si>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</si>
  <si>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</si>
  <si>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</si>
  <si>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</si>
  <si>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</si>
  <si>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</si>
  <si>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</si>
  <si>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</si>
  <si>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</si>
  <si>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</si>
  <si>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</si>
  <si>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</si>
  <si>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</si>
  <si>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</si>
  <si>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</si>
  <si>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</si>
  <si>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</si>
  <si>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</si>
  <si>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</si>
  <si>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</si>
  <si>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</si>
  <si>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</si>
  <si>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</si>
  <si>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</si>
  <si>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</si>
  <si>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</si>
  <si>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</si>
  <si>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</si>
  <si>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</si>
  <si>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</si>
  <si>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</si>
  <si>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</si>
  <si>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</si>
  <si>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</si>
  <si>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</si>
  <si>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</si>
  <si>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</si>
  <si>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</si>
  <si>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</si>
  <si>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</si>
  <si>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</si>
  <si>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</si>
  <si>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</si>
  <si>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</si>
  <si>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</si>
  <si>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</si>
  <si>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</si>
  <si>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</si>
  <si>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</si>
  <si>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</si>
  <si>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</si>
  <si>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</si>
  <si>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</si>
  <si>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</si>
  <si>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</si>
  <si>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</si>
  <si>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</si>
  <si>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</si>
  <si>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</si>
  <si>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</si>
  <si>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</si>
  <si>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</si>
  <si>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</si>
  <si>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</si>
  <si>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</si>
  <si>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</si>
  <si>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</si>
  <si>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</si>
  <si>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</si>
  <si>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</si>
  <si>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</si>
  <si>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</si>
  <si>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</si>
  <si>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</si>
  <si>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</si>
  <si>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</si>
  <si>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</si>
  <si>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</si>
  <si>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</si>
  <si>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</si>
  <si>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</si>
  <si>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</si>
  <si>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</si>
  <si>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</si>
  <si>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</si>
  <si>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</si>
  <si>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</si>
  <si>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</si>
  <si>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</si>
  <si>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</si>
  <si>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</si>
  <si>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</si>
  <si>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</si>
  <si>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</si>
  <si>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</si>
  <si>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</si>
  <si>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</si>
  <si>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</si>
  <si>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</si>
  <si>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</si>
  <si>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</si>
  <si>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</si>
  <si>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</si>
  <si>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</si>
  <si>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</si>
  <si>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</si>
  <si>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</si>
  <si>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</si>
  <si>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</si>
  <si>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</si>
  <si>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</si>
  <si>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</si>
  <si>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</si>
  <si>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</si>
  <si>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</si>
  <si>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</si>
  <si>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</si>
  <si>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</si>
  <si>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</si>
  <si>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</si>
  <si>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</si>
  <si>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</si>
  <si>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</si>
  <si>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</si>
  <si>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</si>
  <si>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</si>
  <si>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</si>
  <si>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</si>
  <si>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</si>
  <si>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</si>
  <si>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</si>
  <si>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</si>
  <si>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</si>
  <si>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</si>
  <si>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</si>
  <si>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</si>
  <si>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</si>
  <si>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</si>
  <si>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</si>
  <si>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</si>
  <si>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</si>
  <si>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</si>
  <si>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</si>
  <si>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</si>
  <si>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</si>
  <si>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</si>
  <si>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</si>
  <si>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</si>
  <si>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</si>
  <si>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</si>
  <si>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</si>
  <si>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</si>
  <si>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</si>
  <si>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</si>
  <si>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</si>
  <si>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</si>
  <si>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</si>
  <si>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</si>
  <si>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</si>
  <si>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</si>
  <si>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</si>
  <si>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</si>
  <si>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</si>
  <si>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</si>
  <si>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</si>
  <si>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</si>
  <si>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</si>
  <si>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</si>
  <si>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</si>
  <si>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</si>
  <si>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</si>
  <si>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</si>
  <si>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</si>
  <si>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</si>
  <si>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</si>
  <si>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</si>
  <si>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</si>
  <si>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</si>
  <si>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</si>
  <si>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</si>
  <si>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</si>
  <si>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</si>
  <si>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</si>
  <si>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</si>
  <si>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</si>
  <si>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</si>
  <si>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</si>
  <si>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</si>
  <si>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</si>
  <si>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</si>
  <si>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</si>
  <si>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</si>
  <si>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</si>
  <si>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</si>
  <si>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</si>
  <si>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</si>
  <si>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</si>
  <si>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</si>
  <si>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</si>
  <si>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</si>
  <si>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</si>
  <si>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</si>
  <si>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</si>
  <si>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</si>
  <si>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</si>
  <si>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</si>
  <si>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</si>
  <si>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</si>
  <si>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</si>
  <si>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</si>
  <si>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</si>
  <si>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</si>
  <si>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</si>
  <si>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</si>
  <si>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</si>
  <si>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</si>
  <si>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</si>
  <si>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</si>
  <si>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</si>
  <si>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</si>
  <si>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</si>
  <si>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</si>
  <si>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</si>
  <si>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</si>
  <si>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</si>
  <si>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</si>
  <si>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</si>
  <si>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</si>
  <si>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</si>
  <si>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</si>
  <si>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</si>
  <si>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</si>
  <si>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</si>
  <si>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</si>
  <si>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</si>
  <si>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</si>
  <si>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</si>
  <si>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</si>
  <si>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</si>
  <si>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</si>
  <si>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</si>
  <si>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</si>
  <si>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</si>
  <si>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</si>
  <si>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</si>
  <si>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</si>
  <si>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</si>
  <si>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</si>
  <si>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</si>
  <si>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</si>
  <si>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</si>
  <si>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</si>
  <si>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</si>
  <si>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</si>
  <si>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</si>
  <si>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</si>
  <si>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</si>
  <si>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</si>
  <si>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</si>
  <si>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</si>
  <si>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</si>
  <si>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</si>
  <si>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</si>
  <si>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</si>
  <si>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</si>
  <si>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</si>
  <si>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</si>
  <si>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</si>
  <si>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</si>
  <si>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</si>
  <si>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</si>
  <si>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</si>
  <si>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</si>
  <si>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</si>
  <si>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</si>
  <si>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</si>
  <si>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</si>
  <si>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</si>
  <si>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</si>
  <si>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</si>
  <si>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</si>
  <si>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</si>
  <si>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</si>
  <si>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</si>
  <si>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</si>
  <si>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</si>
  <si>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</si>
  <si>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</si>
  <si>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</si>
  <si>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</si>
  <si>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</si>
  <si>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</si>
  <si>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</si>
  <si>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</si>
  <si>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</si>
  <si>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</si>
  <si>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</si>
  <si>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</si>
  <si>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</si>
  <si>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</si>
  <si>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</si>
  <si>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</si>
  <si>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</si>
  <si>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</si>
  <si>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</si>
  <si>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</si>
  <si>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JUNTA MUNICIPAL DE AGUA POTABLE Y ALCANTARILLADO DE CORTAZAR, GTO.</t>
  </si>
  <si>
    <t>Correspondiente del 1 de Enero al AL 30 DE JUNIO DEL 2019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</si>
  <si>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</si>
  <si>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</si>
  <si>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</si>
  <si>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</si>
  <si>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</si>
  <si>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</si>
  <si>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Eectivo y equivalentes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</si>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</sst>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0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3" fillId="0" borderId="24" xfId="3" applyFont="1" applyBorder="1" applyAlignment="1" applyProtection="1">
      <alignment vertical="top" wrapText="1"/>
      <protection locked="0"/>
    </xf>
    <xf numFmtId="43" fontId="12" fillId="0" borderId="1" xfId="16" applyFont="1" applyFill="1" applyBorder="1" applyAlignment="1">
      <alignment horizontal="center" vertical="center" wrapText="1"/>
    </xf>
    <xf numFmtId="4" fontId="14" fillId="0" borderId="1" xfId="9" applyNumberFormat="1" applyFont="1" applyBorder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7">
    <cellStyle name="Hipervínculo" xfId="11" builtinId="8"/>
    <cellStyle name="Millares" xfId="16" builtinId="3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48"/>
  <sheetViews>
    <sheetView tabSelected="1" zoomScaleNormal="100" zoomScaleSheetLayoutView="100" workbookViewId="0">
      <pane ySplit="4" topLeftCell="A32" activePane="bottomLeft" state="frozen"/>
      <selection activeCell="A14" sqref="A14:B14"/>
      <selection pane="bottomLeft" activeCell="A49" sqref="A49"/>
    </sheetView>
  </sheetViews>
  <sheetFormatPr baseColWidth="10" defaultColWidth="12.85546875" defaultRowHeight="11.25" x14ac:dyDescent="0.2"/>
  <cols>
    <col min="1" max="1" width="21.4257812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76" t="s">
        <v>651</v>
      </c>
      <c r="B1" s="176"/>
      <c r="C1" s="72"/>
      <c r="D1" s="69" t="s">
        <v>244</v>
      </c>
      <c r="E1" s="70">
        <v>2019</v>
      </c>
    </row>
    <row r="2" spans="1:5" ht="18.95" customHeight="1" x14ac:dyDescent="0.2">
      <c r="A2" s="177" t="s">
        <v>557</v>
      </c>
      <c r="B2" s="177"/>
      <c r="C2" s="91"/>
      <c r="D2" s="69" t="s">
        <v>246</v>
      </c>
      <c r="E2" s="72" t="s">
        <v>247</v>
      </c>
    </row>
    <row r="3" spans="1:5" ht="18.95" customHeight="1" x14ac:dyDescent="0.2">
      <c r="A3" s="178" t="s">
        <v>652</v>
      </c>
      <c r="B3" s="178"/>
      <c r="C3" s="72"/>
      <c r="D3" s="69" t="s">
        <v>248</v>
      </c>
      <c r="E3" s="70">
        <v>2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7" x14ac:dyDescent="0.2">
      <c r="A33" s="39"/>
      <c r="B33" s="41"/>
    </row>
    <row r="34" spans="1:7" x14ac:dyDescent="0.2">
      <c r="A34" s="100" t="s">
        <v>86</v>
      </c>
      <c r="B34" s="101" t="s">
        <v>81</v>
      </c>
    </row>
    <row r="35" spans="1:7" x14ac:dyDescent="0.2">
      <c r="A35" s="100" t="s">
        <v>87</v>
      </c>
      <c r="B35" s="101" t="s">
        <v>82</v>
      </c>
    </row>
    <row r="36" spans="1:7" x14ac:dyDescent="0.2">
      <c r="A36" s="39"/>
      <c r="B36" s="42"/>
    </row>
    <row r="37" spans="1:7" x14ac:dyDescent="0.2">
      <c r="A37" s="39"/>
      <c r="B37" s="40" t="s">
        <v>84</v>
      </c>
    </row>
    <row r="38" spans="1:7" x14ac:dyDescent="0.2">
      <c r="A38" s="39" t="s">
        <v>85</v>
      </c>
      <c r="B38" s="101" t="s">
        <v>33</v>
      </c>
    </row>
    <row r="39" spans="1:7" x14ac:dyDescent="0.2">
      <c r="A39" s="39"/>
      <c r="B39" s="101" t="s">
        <v>34</v>
      </c>
    </row>
    <row r="40" spans="1:7" ht="12" thickBot="1" x14ac:dyDescent="0.25">
      <c r="A40" s="43"/>
      <c r="B40" s="44"/>
    </row>
    <row r="42" spans="1:7" s="161" customFormat="1" x14ac:dyDescent="0.2"/>
    <row r="43" spans="1:7" s="161" customFormat="1" x14ac:dyDescent="0.2">
      <c r="A43" s="165" t="s">
        <v>653</v>
      </c>
      <c r="B43" s="166"/>
      <c r="C43" s="167"/>
      <c r="D43" s="167"/>
      <c r="E43" s="167"/>
      <c r="F43" s="167"/>
      <c r="G43" s="167"/>
    </row>
    <row r="44" spans="1:7" s="161" customFormat="1" x14ac:dyDescent="0.2">
      <c r="A44" s="166"/>
      <c r="B44" s="166"/>
      <c r="C44" s="167"/>
      <c r="D44" s="167"/>
      <c r="E44" s="167"/>
      <c r="F44" s="167"/>
      <c r="G44" s="167"/>
    </row>
    <row r="45" spans="1:7" s="161" customFormat="1" x14ac:dyDescent="0.2">
      <c r="A45" s="166"/>
      <c r="B45" s="166"/>
      <c r="C45" s="167"/>
      <c r="D45" s="167"/>
      <c r="E45" s="167"/>
      <c r="F45" s="167"/>
      <c r="G45" s="167"/>
    </row>
    <row r="46" spans="1:7" s="161" customFormat="1" x14ac:dyDescent="0.2">
      <c r="A46" s="166"/>
      <c r="B46" s="166"/>
      <c r="C46" s="166"/>
      <c r="D46" s="167"/>
      <c r="E46" s="167"/>
      <c r="F46" s="167"/>
      <c r="G46" s="167"/>
    </row>
    <row r="47" spans="1:7" s="161" customFormat="1" ht="11.25" customHeight="1" x14ac:dyDescent="0.2">
      <c r="A47" s="173" t="s">
        <v>654</v>
      </c>
      <c r="B47" s="168" t="s">
        <v>655</v>
      </c>
      <c r="C47" s="169" t="s">
        <v>656</v>
      </c>
      <c r="D47" s="167"/>
      <c r="E47" s="167"/>
    </row>
    <row r="48" spans="1:7" s="161" customFormat="1" ht="48.75" customHeight="1" x14ac:dyDescent="0.2">
      <c r="A48" s="170" t="s">
        <v>660</v>
      </c>
      <c r="B48" s="171" t="s">
        <v>657</v>
      </c>
      <c r="C48" s="179" t="s">
        <v>658</v>
      </c>
      <c r="D48" s="179"/>
      <c r="E48" s="172"/>
    </row>
  </sheetData>
  <sheetProtection formatCells="0" formatColumns="0" formatRows="0" autoFilter="0" pivotTables="0"/>
  <mergeCells count="4">
    <mergeCell ref="A1:B1"/>
    <mergeCell ref="A2:B2"/>
    <mergeCell ref="A3:B3"/>
    <mergeCell ref="C48:D48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83" t="s">
        <v>651</v>
      </c>
      <c r="B1" s="184"/>
      <c r="C1" s="185"/>
    </row>
    <row r="2" spans="1:3" s="92" customFormat="1" ht="18" customHeight="1" x14ac:dyDescent="0.25">
      <c r="A2" s="186" t="s">
        <v>554</v>
      </c>
      <c r="B2" s="187"/>
      <c r="C2" s="188"/>
    </row>
    <row r="3" spans="1:3" s="92" customFormat="1" ht="18" customHeight="1" x14ac:dyDescent="0.25">
      <c r="A3" s="186" t="s">
        <v>652</v>
      </c>
      <c r="B3" s="187"/>
      <c r="C3" s="188"/>
    </row>
    <row r="4" spans="1:3" s="95" customFormat="1" ht="18" customHeight="1" x14ac:dyDescent="0.2">
      <c r="A4" s="189" t="s">
        <v>550</v>
      </c>
      <c r="B4" s="190"/>
      <c r="C4" s="191"/>
    </row>
    <row r="5" spans="1:3" s="93" customFormat="1" x14ac:dyDescent="0.2">
      <c r="A5" s="113" t="s">
        <v>590</v>
      </c>
      <c r="B5" s="113"/>
      <c r="C5" s="114">
        <v>32506418.870000001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32506418.870000001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92" t="s">
        <v>651</v>
      </c>
      <c r="B1" s="193"/>
      <c r="C1" s="194"/>
    </row>
    <row r="2" spans="1:3" s="96" customFormat="1" ht="18.95" customHeight="1" x14ac:dyDescent="0.25">
      <c r="A2" s="195" t="s">
        <v>555</v>
      </c>
      <c r="B2" s="196"/>
      <c r="C2" s="197"/>
    </row>
    <row r="3" spans="1:3" s="96" customFormat="1" ht="18.95" customHeight="1" x14ac:dyDescent="0.25">
      <c r="A3" s="195" t="s">
        <v>652</v>
      </c>
      <c r="B3" s="196"/>
      <c r="C3" s="197"/>
    </row>
    <row r="4" spans="1:3" s="97" customFormat="1" x14ac:dyDescent="0.2">
      <c r="A4" s="189" t="s">
        <v>550</v>
      </c>
      <c r="B4" s="190"/>
      <c r="C4" s="191"/>
    </row>
    <row r="5" spans="1:3" x14ac:dyDescent="0.2">
      <c r="A5" s="144" t="s">
        <v>603</v>
      </c>
      <c r="B5" s="113"/>
      <c r="C5" s="137">
        <v>28436053.699999999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6417935.6799999997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219363.85</v>
      </c>
    </row>
    <row r="11" spans="1:3" x14ac:dyDescent="0.2">
      <c r="A11" s="154">
        <v>2.4</v>
      </c>
      <c r="B11" s="136" t="s">
        <v>294</v>
      </c>
      <c r="C11" s="147">
        <v>47578.53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25853.45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127508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5973531.8499999996</v>
      </c>
    </row>
    <row r="18" spans="1:3" x14ac:dyDescent="0.2">
      <c r="A18" s="154" t="s">
        <v>635</v>
      </c>
      <c r="B18" s="136" t="s">
        <v>302</v>
      </c>
      <c r="C18" s="147">
        <v>24100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314787.15000000002</v>
      </c>
    </row>
    <row r="31" spans="1:3" x14ac:dyDescent="0.2">
      <c r="A31" s="154" t="s">
        <v>625</v>
      </c>
      <c r="B31" s="136" t="s">
        <v>496</v>
      </c>
      <c r="C31" s="147">
        <v>314787.15000000002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22332905.169999998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19" workbookViewId="0">
      <selection activeCell="G43" sqref="G43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82" t="s">
        <v>651</v>
      </c>
      <c r="B1" s="198"/>
      <c r="C1" s="198"/>
      <c r="D1" s="198"/>
      <c r="E1" s="198"/>
      <c r="F1" s="198"/>
      <c r="G1" s="82" t="s">
        <v>244</v>
      </c>
      <c r="H1" s="83">
        <f>'Notas a los Edos Financieros'!E1</f>
        <v>2019</v>
      </c>
    </row>
    <row r="2" spans="1:10" ht="18.95" customHeight="1" x14ac:dyDescent="0.2">
      <c r="A2" s="182" t="s">
        <v>556</v>
      </c>
      <c r="B2" s="198"/>
      <c r="C2" s="198"/>
      <c r="D2" s="198"/>
      <c r="E2" s="198"/>
      <c r="F2" s="198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99" t="s">
        <v>652</v>
      </c>
      <c r="B3" s="200"/>
      <c r="C3" s="200"/>
      <c r="D3" s="200"/>
      <c r="E3" s="200"/>
      <c r="F3" s="200"/>
      <c r="G3" s="82" t="s">
        <v>248</v>
      </c>
      <c r="H3" s="83">
        <f>'Notas a los Edos Financieros'!E3</f>
        <v>2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174">
        <v>62406668.469999999</v>
      </c>
      <c r="D36" s="175">
        <v>0</v>
      </c>
      <c r="E36" s="175">
        <v>0</v>
      </c>
      <c r="F36" s="175">
        <f t="shared" si="0"/>
        <v>62406668.469999999</v>
      </c>
    </row>
    <row r="37" spans="1:6" x14ac:dyDescent="0.2">
      <c r="A37" s="84">
        <v>8120</v>
      </c>
      <c r="B37" s="84" t="s">
        <v>138</v>
      </c>
      <c r="C37" s="174">
        <v>62406668.469999999</v>
      </c>
      <c r="D37" s="175">
        <v>0</v>
      </c>
      <c r="E37" s="175">
        <v>0</v>
      </c>
      <c r="F37" s="175">
        <f t="shared" si="0"/>
        <v>62406668.469999999</v>
      </c>
    </row>
    <row r="38" spans="1:6" x14ac:dyDescent="0.2">
      <c r="A38" s="84">
        <v>8130</v>
      </c>
      <c r="B38" s="84" t="s">
        <v>137</v>
      </c>
      <c r="C38" s="174">
        <v>68391638.459999993</v>
      </c>
      <c r="D38" s="175">
        <v>0</v>
      </c>
      <c r="E38" s="175">
        <v>0</v>
      </c>
      <c r="F38" s="175">
        <f t="shared" si="0"/>
        <v>68391638.459999993</v>
      </c>
    </row>
    <row r="39" spans="1:6" x14ac:dyDescent="0.2">
      <c r="A39" s="84">
        <v>8140</v>
      </c>
      <c r="B39" s="84" t="s">
        <v>136</v>
      </c>
      <c r="C39" s="175">
        <v>0</v>
      </c>
      <c r="D39" s="175">
        <v>0</v>
      </c>
      <c r="E39" s="175">
        <v>0</v>
      </c>
      <c r="F39" s="175">
        <f t="shared" si="0"/>
        <v>0</v>
      </c>
    </row>
    <row r="40" spans="1:6" x14ac:dyDescent="0.2">
      <c r="A40" s="84">
        <v>8150</v>
      </c>
      <c r="B40" s="84" t="s">
        <v>135</v>
      </c>
      <c r="C40" s="175">
        <v>0</v>
      </c>
      <c r="D40" s="175">
        <v>0</v>
      </c>
      <c r="E40" s="175">
        <v>0</v>
      </c>
      <c r="F40" s="175">
        <f t="shared" si="0"/>
        <v>0</v>
      </c>
    </row>
    <row r="41" spans="1:6" x14ac:dyDescent="0.2">
      <c r="A41" s="84">
        <v>8210</v>
      </c>
      <c r="B41" s="84" t="s">
        <v>134</v>
      </c>
      <c r="C41" s="174">
        <v>62406668.469999999</v>
      </c>
      <c r="D41" s="175">
        <v>0</v>
      </c>
      <c r="E41" s="175">
        <v>0</v>
      </c>
      <c r="F41" s="175">
        <f t="shared" si="0"/>
        <v>62406668.469999999</v>
      </c>
    </row>
    <row r="42" spans="1:6" x14ac:dyDescent="0.2">
      <c r="A42" s="84">
        <v>8220</v>
      </c>
      <c r="B42" s="84" t="s">
        <v>133</v>
      </c>
      <c r="C42" s="174">
        <v>62406668.469999999</v>
      </c>
      <c r="D42" s="175">
        <v>0</v>
      </c>
      <c r="E42" s="175">
        <v>0</v>
      </c>
      <c r="F42" s="175">
        <f t="shared" si="0"/>
        <v>62406668.469999999</v>
      </c>
    </row>
    <row r="43" spans="1:6" x14ac:dyDescent="0.2">
      <c r="A43" s="84">
        <v>8230</v>
      </c>
      <c r="B43" s="84" t="s">
        <v>132</v>
      </c>
      <c r="C43" s="174">
        <v>68391638.459999993</v>
      </c>
      <c r="D43" s="175">
        <v>0</v>
      </c>
      <c r="E43" s="175">
        <v>0</v>
      </c>
      <c r="F43" s="175">
        <f t="shared" si="0"/>
        <v>68391638.459999993</v>
      </c>
    </row>
    <row r="44" spans="1:6" x14ac:dyDescent="0.2">
      <c r="A44" s="84">
        <v>8240</v>
      </c>
      <c r="B44" s="84" t="s">
        <v>131</v>
      </c>
      <c r="C44" s="175">
        <v>0</v>
      </c>
      <c r="D44" s="175">
        <v>0</v>
      </c>
      <c r="E44" s="175">
        <v>0</v>
      </c>
      <c r="F44" s="175">
        <f t="shared" si="0"/>
        <v>0</v>
      </c>
    </row>
    <row r="45" spans="1:6" x14ac:dyDescent="0.2">
      <c r="A45" s="84">
        <v>8250</v>
      </c>
      <c r="B45" s="84" t="s">
        <v>130</v>
      </c>
      <c r="C45" s="175">
        <v>0</v>
      </c>
      <c r="D45" s="175">
        <v>0</v>
      </c>
      <c r="E45" s="175">
        <v>0</v>
      </c>
      <c r="F45" s="175">
        <f t="shared" si="0"/>
        <v>0</v>
      </c>
    </row>
    <row r="46" spans="1:6" x14ac:dyDescent="0.2">
      <c r="A46" s="84">
        <v>8260</v>
      </c>
      <c r="B46" s="84" t="s">
        <v>129</v>
      </c>
      <c r="C46" s="175">
        <v>0</v>
      </c>
      <c r="D46" s="175">
        <v>0</v>
      </c>
      <c r="E46" s="175">
        <v>0</v>
      </c>
      <c r="F46" s="175">
        <f t="shared" si="0"/>
        <v>0</v>
      </c>
    </row>
    <row r="47" spans="1:6" x14ac:dyDescent="0.2">
      <c r="A47" s="84">
        <v>8270</v>
      </c>
      <c r="B47" s="84" t="s">
        <v>128</v>
      </c>
      <c r="C47" s="175">
        <v>0</v>
      </c>
      <c r="D47" s="175">
        <v>0</v>
      </c>
      <c r="E47" s="175">
        <v>0</v>
      </c>
      <c r="F47" s="17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201" t="s">
        <v>37</v>
      </c>
      <c r="B5" s="201"/>
      <c r="C5" s="201"/>
      <c r="D5" s="201"/>
      <c r="E5" s="201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202" t="s">
        <v>41</v>
      </c>
      <c r="C10" s="202"/>
      <c r="D10" s="202"/>
      <c r="E10" s="202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202" t="s">
        <v>45</v>
      </c>
      <c r="C12" s="202"/>
      <c r="D12" s="202"/>
      <c r="E12" s="202"/>
    </row>
    <row r="13" spans="1:8" s="11" customFormat="1" ht="26.1" customHeight="1" x14ac:dyDescent="0.2">
      <c r="A13" s="158" t="s">
        <v>46</v>
      </c>
      <c r="B13" s="202" t="s">
        <v>47</v>
      </c>
      <c r="C13" s="202"/>
      <c r="D13" s="202"/>
      <c r="E13" s="202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203" t="s">
        <v>52</v>
      </c>
      <c r="C31" s="203"/>
      <c r="D31" s="203"/>
      <c r="E31" s="203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1"/>
  <sheetViews>
    <sheetView zoomScale="106" zoomScaleNormal="106" workbookViewId="0">
      <selection activeCell="A11" sqref="A11:XFD11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80" t="s">
        <v>651</v>
      </c>
      <c r="B1" s="181"/>
      <c r="C1" s="181"/>
      <c r="D1" s="181"/>
      <c r="E1" s="181"/>
      <c r="F1" s="181"/>
      <c r="G1" s="69" t="s">
        <v>244</v>
      </c>
      <c r="H1" s="80">
        <v>2019</v>
      </c>
    </row>
    <row r="2" spans="1:8" s="71" customFormat="1" ht="18.95" customHeight="1" x14ac:dyDescent="0.25">
      <c r="A2" s="180" t="s">
        <v>245</v>
      </c>
      <c r="B2" s="181"/>
      <c r="C2" s="181"/>
      <c r="D2" s="181"/>
      <c r="E2" s="181"/>
      <c r="F2" s="181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80" t="s">
        <v>652</v>
      </c>
      <c r="B3" s="181"/>
      <c r="C3" s="181"/>
      <c r="D3" s="181"/>
      <c r="E3" s="181"/>
      <c r="F3" s="181"/>
      <c r="G3" s="69" t="s">
        <v>248</v>
      </c>
      <c r="H3" s="80">
        <f>'Notas a los Edos Financieros'!E3</f>
        <v>2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1113</v>
      </c>
      <c r="B8" s="75" t="s">
        <v>659</v>
      </c>
      <c r="C8" s="79">
        <v>33694287.950000003</v>
      </c>
    </row>
    <row r="9" spans="1:8" x14ac:dyDescent="0.2">
      <c r="A9" s="77">
        <v>1114</v>
      </c>
      <c r="B9" s="75" t="s">
        <v>659</v>
      </c>
      <c r="C9" s="79">
        <v>6284964.7699999996</v>
      </c>
    </row>
    <row r="10" spans="1:8" x14ac:dyDescent="0.2">
      <c r="A10" s="77">
        <v>1115</v>
      </c>
      <c r="B10" s="75" t="s">
        <v>250</v>
      </c>
      <c r="C10" s="79">
        <v>1321788.25</v>
      </c>
    </row>
    <row r="11" spans="1:8" x14ac:dyDescent="0.2">
      <c r="A11" s="77">
        <v>1121</v>
      </c>
      <c r="B11" s="75" t="s">
        <v>252</v>
      </c>
      <c r="C11" s="79">
        <v>0</v>
      </c>
    </row>
    <row r="12" spans="1:8" x14ac:dyDescent="0.2">
      <c r="A12" s="77">
        <v>1211</v>
      </c>
      <c r="B12" s="75" t="s">
        <v>253</v>
      </c>
      <c r="C12" s="79">
        <v>0</v>
      </c>
    </row>
    <row r="14" spans="1:8" x14ac:dyDescent="0.2">
      <c r="A14" s="74" t="s">
        <v>199</v>
      </c>
      <c r="B14" s="74"/>
      <c r="C14" s="74"/>
      <c r="D14" s="74"/>
      <c r="E14" s="74"/>
      <c r="F14" s="74"/>
      <c r="G14" s="74"/>
      <c r="H14" s="74"/>
    </row>
    <row r="15" spans="1:8" x14ac:dyDescent="0.2">
      <c r="A15" s="76" t="s">
        <v>190</v>
      </c>
      <c r="B15" s="76" t="s">
        <v>187</v>
      </c>
      <c r="C15" s="76" t="s">
        <v>188</v>
      </c>
      <c r="D15" s="76">
        <v>2018</v>
      </c>
      <c r="E15" s="76">
        <f>D15-1</f>
        <v>2017</v>
      </c>
      <c r="F15" s="76">
        <f>E15-1</f>
        <v>2016</v>
      </c>
      <c r="G15" s="76">
        <f>F15-1</f>
        <v>2015</v>
      </c>
      <c r="H15" s="76" t="s">
        <v>233</v>
      </c>
    </row>
    <row r="16" spans="1:8" x14ac:dyDescent="0.2">
      <c r="A16" s="77">
        <v>1122</v>
      </c>
      <c r="B16" s="75" t="s">
        <v>254</v>
      </c>
      <c r="C16" s="79">
        <v>4157551.59</v>
      </c>
      <c r="D16" s="79">
        <v>4516318.8499999996</v>
      </c>
      <c r="E16" s="79">
        <v>4874638.2300000004</v>
      </c>
      <c r="F16" s="79">
        <v>4108691.21</v>
      </c>
      <c r="G16" s="79">
        <v>0</v>
      </c>
    </row>
    <row r="17" spans="1:8" x14ac:dyDescent="0.2">
      <c r="A17" s="77">
        <v>1124</v>
      </c>
      <c r="B17" s="75" t="s">
        <v>255</v>
      </c>
      <c r="C17" s="79">
        <v>-0.68</v>
      </c>
      <c r="D17" s="79">
        <v>-0.68</v>
      </c>
      <c r="E17" s="79">
        <v>-0.68</v>
      </c>
      <c r="F17" s="79">
        <v>-0.68</v>
      </c>
      <c r="G17" s="79">
        <v>0</v>
      </c>
    </row>
    <row r="19" spans="1:8" x14ac:dyDescent="0.2">
      <c r="A19" s="74" t="s">
        <v>200</v>
      </c>
      <c r="B19" s="74"/>
      <c r="C19" s="74"/>
      <c r="D19" s="74"/>
      <c r="E19" s="74"/>
      <c r="F19" s="74"/>
      <c r="G19" s="74"/>
      <c r="H19" s="74"/>
    </row>
    <row r="20" spans="1:8" x14ac:dyDescent="0.2">
      <c r="A20" s="76" t="s">
        <v>190</v>
      </c>
      <c r="B20" s="76" t="s">
        <v>187</v>
      </c>
      <c r="C20" s="76" t="s">
        <v>188</v>
      </c>
      <c r="D20" s="76" t="s">
        <v>256</v>
      </c>
      <c r="E20" s="76" t="s">
        <v>257</v>
      </c>
      <c r="F20" s="76" t="s">
        <v>258</v>
      </c>
      <c r="G20" s="76" t="s">
        <v>259</v>
      </c>
      <c r="H20" s="76" t="s">
        <v>260</v>
      </c>
    </row>
    <row r="21" spans="1:8" x14ac:dyDescent="0.2">
      <c r="A21" s="77">
        <v>1123</v>
      </c>
      <c r="B21" s="75" t="s">
        <v>261</v>
      </c>
      <c r="C21" s="79">
        <v>1023</v>
      </c>
      <c r="D21" s="79">
        <v>1023</v>
      </c>
      <c r="E21" s="79">
        <v>0</v>
      </c>
      <c r="F21" s="79">
        <v>0</v>
      </c>
      <c r="G21" s="79">
        <v>0</v>
      </c>
    </row>
    <row r="22" spans="1:8" x14ac:dyDescent="0.2">
      <c r="A22" s="77">
        <v>1125</v>
      </c>
      <c r="B22" s="75" t="s">
        <v>262</v>
      </c>
      <c r="C22" s="79">
        <v>27000</v>
      </c>
      <c r="D22" s="79">
        <v>27000</v>
      </c>
      <c r="E22" s="79">
        <v>0</v>
      </c>
      <c r="F22" s="79">
        <v>0</v>
      </c>
      <c r="G22" s="79">
        <v>0</v>
      </c>
    </row>
    <row r="23" spans="1:8" x14ac:dyDescent="0.2">
      <c r="A23" s="77">
        <v>1131</v>
      </c>
      <c r="B23" s="75" t="s">
        <v>263</v>
      </c>
      <c r="C23" s="79">
        <v>71442.179999999993</v>
      </c>
      <c r="D23" s="79">
        <v>71442.179999999993</v>
      </c>
      <c r="E23" s="79">
        <v>0</v>
      </c>
      <c r="F23" s="79">
        <v>0</v>
      </c>
      <c r="G23" s="79">
        <v>0</v>
      </c>
    </row>
    <row r="24" spans="1:8" x14ac:dyDescent="0.2">
      <c r="A24" s="77">
        <v>1132</v>
      </c>
      <c r="B24" s="75" t="s">
        <v>264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1133</v>
      </c>
      <c r="B25" s="75" t="s">
        <v>265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1134</v>
      </c>
      <c r="B26" s="75" t="s">
        <v>266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7" spans="1:8" x14ac:dyDescent="0.2">
      <c r="A27" s="77">
        <v>1139</v>
      </c>
      <c r="B27" s="75" t="s">
        <v>267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</row>
    <row r="29" spans="1:8" x14ac:dyDescent="0.2">
      <c r="A29" s="74" t="s">
        <v>268</v>
      </c>
      <c r="B29" s="74"/>
      <c r="C29" s="74"/>
      <c r="D29" s="74"/>
      <c r="E29" s="74"/>
      <c r="F29" s="74"/>
      <c r="G29" s="74"/>
      <c r="H29" s="74"/>
    </row>
    <row r="30" spans="1:8" x14ac:dyDescent="0.2">
      <c r="A30" s="76" t="s">
        <v>190</v>
      </c>
      <c r="B30" s="76" t="s">
        <v>187</v>
      </c>
      <c r="C30" s="76" t="s">
        <v>188</v>
      </c>
      <c r="D30" s="76" t="s">
        <v>203</v>
      </c>
      <c r="E30" s="76" t="s">
        <v>202</v>
      </c>
      <c r="F30" s="76" t="s">
        <v>269</v>
      </c>
      <c r="G30" s="76" t="s">
        <v>205</v>
      </c>
      <c r="H30" s="76"/>
    </row>
    <row r="31" spans="1:8" x14ac:dyDescent="0.2">
      <c r="A31" s="77">
        <v>1140</v>
      </c>
      <c r="B31" s="75" t="s">
        <v>270</v>
      </c>
      <c r="C31" s="79">
        <f>SUM(C32:C36)</f>
        <v>0</v>
      </c>
    </row>
    <row r="32" spans="1:8" x14ac:dyDescent="0.2">
      <c r="A32" s="77">
        <v>1141</v>
      </c>
      <c r="B32" s="75" t="s">
        <v>271</v>
      </c>
      <c r="C32" s="79">
        <v>0</v>
      </c>
    </row>
    <row r="33" spans="1:8" x14ac:dyDescent="0.2">
      <c r="A33" s="77">
        <v>1142</v>
      </c>
      <c r="B33" s="75" t="s">
        <v>272</v>
      </c>
      <c r="C33" s="79">
        <v>0</v>
      </c>
    </row>
    <row r="34" spans="1:8" x14ac:dyDescent="0.2">
      <c r="A34" s="77">
        <v>1143</v>
      </c>
      <c r="B34" s="75" t="s">
        <v>273</v>
      </c>
      <c r="C34" s="79">
        <v>0</v>
      </c>
    </row>
    <row r="35" spans="1:8" x14ac:dyDescent="0.2">
      <c r="A35" s="77">
        <v>1144</v>
      </c>
      <c r="B35" s="75" t="s">
        <v>274</v>
      </c>
      <c r="C35" s="79">
        <v>0</v>
      </c>
    </row>
    <row r="36" spans="1:8" x14ac:dyDescent="0.2">
      <c r="A36" s="77">
        <v>1145</v>
      </c>
      <c r="B36" s="75" t="s">
        <v>275</v>
      </c>
      <c r="C36" s="79">
        <v>0</v>
      </c>
    </row>
    <row r="38" spans="1:8" x14ac:dyDescent="0.2">
      <c r="A38" s="74" t="s">
        <v>276</v>
      </c>
      <c r="B38" s="74"/>
      <c r="C38" s="74"/>
      <c r="D38" s="74"/>
      <c r="E38" s="74"/>
      <c r="F38" s="74"/>
      <c r="G38" s="74"/>
      <c r="H38" s="74"/>
    </row>
    <row r="39" spans="1:8" x14ac:dyDescent="0.2">
      <c r="A39" s="76" t="s">
        <v>190</v>
      </c>
      <c r="B39" s="76" t="s">
        <v>187</v>
      </c>
      <c r="C39" s="76" t="s">
        <v>188</v>
      </c>
      <c r="D39" s="76" t="s">
        <v>201</v>
      </c>
      <c r="E39" s="76" t="s">
        <v>204</v>
      </c>
      <c r="F39" s="76" t="s">
        <v>277</v>
      </c>
      <c r="G39" s="76"/>
      <c r="H39" s="76"/>
    </row>
    <row r="40" spans="1:8" x14ac:dyDescent="0.2">
      <c r="A40" s="77">
        <v>1150</v>
      </c>
      <c r="B40" s="75" t="s">
        <v>278</v>
      </c>
      <c r="C40" s="79">
        <v>1054611.3</v>
      </c>
    </row>
    <row r="41" spans="1:8" x14ac:dyDescent="0.2">
      <c r="A41" s="77">
        <v>1151</v>
      </c>
      <c r="B41" s="75" t="s">
        <v>279</v>
      </c>
      <c r="C41" s="79">
        <v>1054611.3</v>
      </c>
    </row>
    <row r="43" spans="1:8" x14ac:dyDescent="0.2">
      <c r="A43" s="74" t="s">
        <v>206</v>
      </c>
      <c r="B43" s="74"/>
      <c r="C43" s="74"/>
      <c r="D43" s="74"/>
      <c r="E43" s="74"/>
      <c r="F43" s="74"/>
      <c r="G43" s="74"/>
      <c r="H43" s="74"/>
    </row>
    <row r="44" spans="1:8" x14ac:dyDescent="0.2">
      <c r="A44" s="76" t="s">
        <v>190</v>
      </c>
      <c r="B44" s="76" t="s">
        <v>187</v>
      </c>
      <c r="C44" s="76" t="s">
        <v>188</v>
      </c>
      <c r="D44" s="76" t="s">
        <v>189</v>
      </c>
      <c r="E44" s="76" t="s">
        <v>260</v>
      </c>
      <c r="F44" s="76"/>
      <c r="G44" s="76"/>
      <c r="H44" s="76"/>
    </row>
    <row r="45" spans="1:8" x14ac:dyDescent="0.2">
      <c r="A45" s="77">
        <v>1213</v>
      </c>
      <c r="B45" s="75" t="s">
        <v>280</v>
      </c>
      <c r="C45" s="79">
        <v>0</v>
      </c>
    </row>
    <row r="47" spans="1:8" x14ac:dyDescent="0.2">
      <c r="A47" s="74" t="s">
        <v>207</v>
      </c>
      <c r="B47" s="74"/>
      <c r="C47" s="74"/>
      <c r="D47" s="74"/>
      <c r="E47" s="74"/>
      <c r="F47" s="74"/>
      <c r="G47" s="74"/>
      <c r="H47" s="74"/>
    </row>
    <row r="48" spans="1:8" x14ac:dyDescent="0.2">
      <c r="A48" s="76" t="s">
        <v>190</v>
      </c>
      <c r="B48" s="76" t="s">
        <v>187</v>
      </c>
      <c r="C48" s="76" t="s">
        <v>188</v>
      </c>
      <c r="D48" s="76"/>
      <c r="E48" s="76"/>
      <c r="F48" s="76"/>
      <c r="G48" s="76"/>
      <c r="H48" s="76"/>
    </row>
    <row r="49" spans="1:9" x14ac:dyDescent="0.2">
      <c r="A49" s="77">
        <v>1214</v>
      </c>
      <c r="B49" s="75" t="s">
        <v>281</v>
      </c>
      <c r="C49" s="79">
        <v>0</v>
      </c>
    </row>
    <row r="51" spans="1:9" x14ac:dyDescent="0.2">
      <c r="A51" s="74" t="s">
        <v>211</v>
      </c>
      <c r="B51" s="74"/>
      <c r="C51" s="74"/>
      <c r="D51" s="74"/>
      <c r="E51" s="74"/>
      <c r="F51" s="74"/>
      <c r="G51" s="74"/>
      <c r="H51" s="74"/>
      <c r="I51" s="74"/>
    </row>
    <row r="52" spans="1:9" x14ac:dyDescent="0.2">
      <c r="A52" s="76" t="s">
        <v>190</v>
      </c>
      <c r="B52" s="76" t="s">
        <v>187</v>
      </c>
      <c r="C52" s="76" t="s">
        <v>188</v>
      </c>
      <c r="D52" s="76" t="s">
        <v>208</v>
      </c>
      <c r="E52" s="76" t="s">
        <v>209</v>
      </c>
      <c r="F52" s="76" t="s">
        <v>201</v>
      </c>
      <c r="G52" s="76" t="s">
        <v>282</v>
      </c>
      <c r="H52" s="76" t="s">
        <v>210</v>
      </c>
      <c r="I52" s="76" t="s">
        <v>283</v>
      </c>
    </row>
    <row r="53" spans="1:9" x14ac:dyDescent="0.2">
      <c r="A53" s="77">
        <v>1230</v>
      </c>
      <c r="B53" s="75" t="s">
        <v>284</v>
      </c>
      <c r="C53" s="79">
        <f>SUM(C54:C60)</f>
        <v>109325223.59</v>
      </c>
      <c r="D53" s="79">
        <f>SUM(D54:D60)</f>
        <v>0</v>
      </c>
      <c r="E53" s="79">
        <f>SUM(E54:E60)</f>
        <v>0</v>
      </c>
    </row>
    <row r="54" spans="1:9" x14ac:dyDescent="0.2">
      <c r="A54" s="77">
        <v>1231</v>
      </c>
      <c r="B54" s="75" t="s">
        <v>285</v>
      </c>
      <c r="C54" s="79">
        <v>2518030.17</v>
      </c>
      <c r="D54" s="79">
        <v>0</v>
      </c>
      <c r="E54" s="79">
        <v>0</v>
      </c>
    </row>
    <row r="55" spans="1:9" x14ac:dyDescent="0.2">
      <c r="A55" s="77">
        <v>1232</v>
      </c>
      <c r="B55" s="75" t="s">
        <v>286</v>
      </c>
      <c r="C55" s="79">
        <v>0</v>
      </c>
      <c r="D55" s="79">
        <v>0</v>
      </c>
      <c r="E55" s="79">
        <v>0</v>
      </c>
    </row>
    <row r="56" spans="1:9" x14ac:dyDescent="0.2">
      <c r="A56" s="77">
        <v>1233</v>
      </c>
      <c r="B56" s="75" t="s">
        <v>287</v>
      </c>
      <c r="C56" s="79">
        <v>3342729.2</v>
      </c>
      <c r="D56" s="79">
        <v>0</v>
      </c>
      <c r="E56" s="79">
        <v>0</v>
      </c>
    </row>
    <row r="57" spans="1:9" x14ac:dyDescent="0.2">
      <c r="A57" s="77">
        <v>1234</v>
      </c>
      <c r="B57" s="75" t="s">
        <v>288</v>
      </c>
      <c r="C57" s="79">
        <v>93577173.790000007</v>
      </c>
      <c r="D57" s="79">
        <v>0</v>
      </c>
      <c r="E57" s="79">
        <v>0</v>
      </c>
    </row>
    <row r="58" spans="1:9" x14ac:dyDescent="0.2">
      <c r="A58" s="77">
        <v>1235</v>
      </c>
      <c r="B58" s="75" t="s">
        <v>289</v>
      </c>
      <c r="C58" s="79">
        <v>9887290.4299999997</v>
      </c>
      <c r="D58" s="79">
        <v>0</v>
      </c>
      <c r="E58" s="79">
        <v>0</v>
      </c>
    </row>
    <row r="59" spans="1:9" x14ac:dyDescent="0.2">
      <c r="A59" s="77">
        <v>1236</v>
      </c>
      <c r="B59" s="75" t="s">
        <v>290</v>
      </c>
      <c r="C59" s="79">
        <v>0</v>
      </c>
      <c r="D59" s="79">
        <v>0</v>
      </c>
      <c r="E59" s="79">
        <v>0</v>
      </c>
    </row>
    <row r="60" spans="1:9" x14ac:dyDescent="0.2">
      <c r="A60" s="77">
        <v>1239</v>
      </c>
      <c r="B60" s="75" t="s">
        <v>291</v>
      </c>
      <c r="C60" s="79">
        <v>0</v>
      </c>
      <c r="D60" s="79">
        <v>0</v>
      </c>
      <c r="E60" s="79">
        <v>0</v>
      </c>
    </row>
    <row r="61" spans="1:9" x14ac:dyDescent="0.2">
      <c r="A61" s="77">
        <v>1240</v>
      </c>
      <c r="B61" s="75" t="s">
        <v>292</v>
      </c>
      <c r="C61" s="79">
        <f>SUM(C62:C69)</f>
        <v>15622110.68</v>
      </c>
      <c r="D61" s="79">
        <f t="shared" ref="D61:E61" si="0">SUM(D62:D69)</f>
        <v>0</v>
      </c>
      <c r="E61" s="79">
        <f t="shared" si="0"/>
        <v>-9289577.1699999999</v>
      </c>
    </row>
    <row r="62" spans="1:9" x14ac:dyDescent="0.2">
      <c r="A62" s="77">
        <v>1241</v>
      </c>
      <c r="B62" s="75" t="s">
        <v>293</v>
      </c>
      <c r="C62" s="79">
        <v>2496111.06</v>
      </c>
      <c r="D62" s="79">
        <v>0</v>
      </c>
      <c r="E62" s="79">
        <v>-2381644.5499999998</v>
      </c>
    </row>
    <row r="63" spans="1:9" x14ac:dyDescent="0.2">
      <c r="A63" s="77">
        <v>1242</v>
      </c>
      <c r="B63" s="75" t="s">
        <v>294</v>
      </c>
      <c r="C63" s="79">
        <v>238225.53</v>
      </c>
      <c r="D63" s="79">
        <v>0</v>
      </c>
      <c r="E63" s="79">
        <v>-34345.14</v>
      </c>
    </row>
    <row r="64" spans="1:9" x14ac:dyDescent="0.2">
      <c r="A64" s="77">
        <v>1243</v>
      </c>
      <c r="B64" s="75" t="s">
        <v>295</v>
      </c>
      <c r="C64" s="79">
        <v>11270.4</v>
      </c>
      <c r="D64" s="79">
        <v>0</v>
      </c>
      <c r="E64" s="79">
        <v>-1477.55</v>
      </c>
    </row>
    <row r="65" spans="1:9" x14ac:dyDescent="0.2">
      <c r="A65" s="77">
        <v>1244</v>
      </c>
      <c r="B65" s="75" t="s">
        <v>296</v>
      </c>
      <c r="C65" s="79">
        <v>8238377.1399999997</v>
      </c>
      <c r="D65" s="79">
        <v>0</v>
      </c>
      <c r="E65" s="79">
        <v>-4382221.24</v>
      </c>
    </row>
    <row r="66" spans="1:9" x14ac:dyDescent="0.2">
      <c r="A66" s="77">
        <v>1245</v>
      </c>
      <c r="B66" s="75" t="s">
        <v>297</v>
      </c>
      <c r="C66" s="79">
        <v>0</v>
      </c>
      <c r="D66" s="79">
        <v>0</v>
      </c>
      <c r="E66" s="79">
        <v>0</v>
      </c>
    </row>
    <row r="67" spans="1:9" x14ac:dyDescent="0.2">
      <c r="A67" s="77">
        <v>1246</v>
      </c>
      <c r="B67" s="75" t="s">
        <v>298</v>
      </c>
      <c r="C67" s="79">
        <f>4208298.23+429828.32</f>
        <v>4638126.5500000007</v>
      </c>
      <c r="D67" s="79">
        <v>0</v>
      </c>
      <c r="E67" s="79">
        <v>-2489888.69</v>
      </c>
    </row>
    <row r="68" spans="1:9" x14ac:dyDescent="0.2">
      <c r="A68" s="77">
        <v>1247</v>
      </c>
      <c r="B68" s="75" t="s">
        <v>299</v>
      </c>
      <c r="C68" s="79">
        <v>0</v>
      </c>
      <c r="D68" s="79">
        <v>0</v>
      </c>
      <c r="E68" s="79">
        <v>0</v>
      </c>
    </row>
    <row r="69" spans="1:9" x14ac:dyDescent="0.2">
      <c r="A69" s="77">
        <v>1248</v>
      </c>
      <c r="B69" s="75" t="s">
        <v>300</v>
      </c>
      <c r="C69" s="79">
        <v>0</v>
      </c>
      <c r="D69" s="79">
        <v>0</v>
      </c>
      <c r="E69" s="79">
        <v>0</v>
      </c>
    </row>
    <row r="71" spans="1:9" x14ac:dyDescent="0.2">
      <c r="A71" s="74" t="s">
        <v>212</v>
      </c>
      <c r="B71" s="74"/>
      <c r="C71" s="74"/>
      <c r="D71" s="74"/>
      <c r="E71" s="74"/>
      <c r="F71" s="74"/>
      <c r="G71" s="74"/>
      <c r="H71" s="74"/>
      <c r="I71" s="74"/>
    </row>
    <row r="72" spans="1:9" x14ac:dyDescent="0.2">
      <c r="A72" s="76" t="s">
        <v>190</v>
      </c>
      <c r="B72" s="76" t="s">
        <v>187</v>
      </c>
      <c r="C72" s="76" t="s">
        <v>188</v>
      </c>
      <c r="D72" s="76" t="s">
        <v>213</v>
      </c>
      <c r="E72" s="76" t="s">
        <v>301</v>
      </c>
      <c r="F72" s="76" t="s">
        <v>201</v>
      </c>
      <c r="G72" s="76" t="s">
        <v>282</v>
      </c>
      <c r="H72" s="76" t="s">
        <v>210</v>
      </c>
      <c r="I72" s="76" t="s">
        <v>283</v>
      </c>
    </row>
    <row r="73" spans="1:9" x14ac:dyDescent="0.2">
      <c r="A73" s="77">
        <v>1250</v>
      </c>
      <c r="B73" s="75" t="s">
        <v>302</v>
      </c>
      <c r="C73" s="79">
        <f>SUM(C74:C78)</f>
        <v>6766371.4500000002</v>
      </c>
      <c r="D73" s="79">
        <f>SUM(D74:D78)</f>
        <v>0</v>
      </c>
      <c r="E73" s="79">
        <f>SUM(E74:E78)</f>
        <v>0</v>
      </c>
    </row>
    <row r="74" spans="1:9" x14ac:dyDescent="0.2">
      <c r="A74" s="77">
        <v>1251</v>
      </c>
      <c r="B74" s="75" t="s">
        <v>303</v>
      </c>
      <c r="C74" s="79">
        <v>48018.41</v>
      </c>
      <c r="D74" s="79">
        <v>0</v>
      </c>
      <c r="E74" s="79">
        <v>0</v>
      </c>
    </row>
    <row r="75" spans="1:9" x14ac:dyDescent="0.2">
      <c r="A75" s="77">
        <v>1252</v>
      </c>
      <c r="B75" s="75" t="s">
        <v>304</v>
      </c>
      <c r="C75" s="79">
        <v>0</v>
      </c>
      <c r="D75" s="79">
        <v>0</v>
      </c>
      <c r="E75" s="79">
        <v>0</v>
      </c>
    </row>
    <row r="76" spans="1:9" x14ac:dyDescent="0.2">
      <c r="A76" s="77">
        <v>1253</v>
      </c>
      <c r="B76" s="75" t="s">
        <v>305</v>
      </c>
      <c r="C76" s="79">
        <v>6495688</v>
      </c>
      <c r="D76" s="79">
        <v>0</v>
      </c>
      <c r="E76" s="79">
        <v>0</v>
      </c>
    </row>
    <row r="77" spans="1:9" x14ac:dyDescent="0.2">
      <c r="A77" s="77">
        <v>1254</v>
      </c>
      <c r="B77" s="75" t="s">
        <v>306</v>
      </c>
      <c r="C77" s="79">
        <v>222665.04</v>
      </c>
      <c r="D77" s="79">
        <v>0</v>
      </c>
      <c r="E77" s="79">
        <v>0</v>
      </c>
    </row>
    <row r="78" spans="1:9" x14ac:dyDescent="0.2">
      <c r="A78" s="77">
        <v>1259</v>
      </c>
      <c r="B78" s="75" t="s">
        <v>307</v>
      </c>
      <c r="C78" s="79">
        <v>0</v>
      </c>
      <c r="D78" s="79">
        <v>0</v>
      </c>
      <c r="E78" s="79">
        <v>0</v>
      </c>
    </row>
    <row r="79" spans="1:9" x14ac:dyDescent="0.2">
      <c r="A79" s="77">
        <v>1270</v>
      </c>
      <c r="B79" s="75" t="s">
        <v>308</v>
      </c>
      <c r="C79" s="79">
        <f>SUM(C80:C85)</f>
        <v>2275923.77</v>
      </c>
      <c r="D79" s="79">
        <f>SUM(D80:D85)</f>
        <v>0</v>
      </c>
      <c r="E79" s="79">
        <f>SUM(E80:E85)</f>
        <v>0</v>
      </c>
    </row>
    <row r="80" spans="1:9" x14ac:dyDescent="0.2">
      <c r="A80" s="77">
        <v>1271</v>
      </c>
      <c r="B80" s="75" t="s">
        <v>309</v>
      </c>
      <c r="C80" s="79">
        <v>2039509.82</v>
      </c>
      <c r="D80" s="79">
        <v>0</v>
      </c>
      <c r="E80" s="79">
        <v>0</v>
      </c>
    </row>
    <row r="81" spans="1:8" x14ac:dyDescent="0.2">
      <c r="A81" s="77">
        <v>1272</v>
      </c>
      <c r="B81" s="75" t="s">
        <v>310</v>
      </c>
      <c r="C81" s="79">
        <v>0</v>
      </c>
      <c r="D81" s="79">
        <v>0</v>
      </c>
      <c r="E81" s="79">
        <v>0</v>
      </c>
    </row>
    <row r="82" spans="1:8" x14ac:dyDescent="0.2">
      <c r="A82" s="77">
        <v>1273</v>
      </c>
      <c r="B82" s="75" t="s">
        <v>311</v>
      </c>
      <c r="C82" s="79">
        <v>236413.95</v>
      </c>
      <c r="D82" s="79">
        <v>0</v>
      </c>
      <c r="E82" s="79">
        <v>0</v>
      </c>
    </row>
    <row r="83" spans="1:8" x14ac:dyDescent="0.2">
      <c r="A83" s="77">
        <v>1274</v>
      </c>
      <c r="B83" s="75" t="s">
        <v>312</v>
      </c>
      <c r="C83" s="79">
        <v>0</v>
      </c>
      <c r="D83" s="79">
        <v>0</v>
      </c>
      <c r="E83" s="79">
        <v>0</v>
      </c>
    </row>
    <row r="84" spans="1:8" x14ac:dyDescent="0.2">
      <c r="A84" s="77">
        <v>1275</v>
      </c>
      <c r="B84" s="75" t="s">
        <v>313</v>
      </c>
      <c r="C84" s="79">
        <v>0</v>
      </c>
      <c r="D84" s="79">
        <v>0</v>
      </c>
      <c r="E84" s="79">
        <v>0</v>
      </c>
    </row>
    <row r="85" spans="1:8" x14ac:dyDescent="0.2">
      <c r="A85" s="77">
        <v>1279</v>
      </c>
      <c r="B85" s="75" t="s">
        <v>314</v>
      </c>
      <c r="C85" s="79">
        <v>0</v>
      </c>
      <c r="D85" s="79">
        <v>0</v>
      </c>
      <c r="E85" s="79">
        <v>0</v>
      </c>
    </row>
    <row r="87" spans="1:8" x14ac:dyDescent="0.2">
      <c r="A87" s="74" t="s">
        <v>214</v>
      </c>
      <c r="B87" s="74"/>
      <c r="C87" s="74"/>
      <c r="D87" s="74"/>
      <c r="E87" s="74"/>
      <c r="F87" s="74"/>
      <c r="G87" s="74"/>
      <c r="H87" s="74"/>
    </row>
    <row r="88" spans="1:8" x14ac:dyDescent="0.2">
      <c r="A88" s="76" t="s">
        <v>190</v>
      </c>
      <c r="B88" s="76" t="s">
        <v>187</v>
      </c>
      <c r="C88" s="76" t="s">
        <v>188</v>
      </c>
      <c r="D88" s="76" t="s">
        <v>315</v>
      </c>
      <c r="E88" s="76"/>
      <c r="F88" s="76"/>
      <c r="G88" s="76"/>
      <c r="H88" s="76"/>
    </row>
    <row r="89" spans="1:8" x14ac:dyDescent="0.2">
      <c r="A89" s="77">
        <v>1160</v>
      </c>
      <c r="B89" s="75" t="s">
        <v>316</v>
      </c>
      <c r="C89" s="79">
        <f>SUM(C90:C91)</f>
        <v>0</v>
      </c>
    </row>
    <row r="90" spans="1:8" x14ac:dyDescent="0.2">
      <c r="A90" s="77">
        <v>1161</v>
      </c>
      <c r="B90" s="75" t="s">
        <v>317</v>
      </c>
      <c r="C90" s="79">
        <v>0</v>
      </c>
    </row>
    <row r="91" spans="1:8" x14ac:dyDescent="0.2">
      <c r="A91" s="77">
        <v>1162</v>
      </c>
      <c r="B91" s="75" t="s">
        <v>318</v>
      </c>
      <c r="C91" s="79">
        <v>0</v>
      </c>
    </row>
    <row r="93" spans="1:8" x14ac:dyDescent="0.2">
      <c r="A93" s="74" t="s">
        <v>216</v>
      </c>
      <c r="B93" s="74"/>
      <c r="C93" s="74"/>
      <c r="D93" s="74"/>
      <c r="E93" s="74"/>
      <c r="F93" s="74"/>
      <c r="G93" s="74"/>
      <c r="H93" s="74"/>
    </row>
    <row r="94" spans="1:8" x14ac:dyDescent="0.2">
      <c r="A94" s="76" t="s">
        <v>190</v>
      </c>
      <c r="B94" s="76" t="s">
        <v>187</v>
      </c>
      <c r="C94" s="76" t="s">
        <v>188</v>
      </c>
      <c r="D94" s="76" t="s">
        <v>260</v>
      </c>
      <c r="E94" s="76"/>
      <c r="F94" s="76"/>
      <c r="G94" s="76"/>
      <c r="H94" s="76"/>
    </row>
    <row r="95" spans="1:8" x14ac:dyDescent="0.2">
      <c r="A95" s="77">
        <v>1290</v>
      </c>
      <c r="B95" s="75" t="s">
        <v>319</v>
      </c>
      <c r="C95" s="79">
        <f>SUM(C96:C98)</f>
        <v>0</v>
      </c>
    </row>
    <row r="96" spans="1:8" x14ac:dyDescent="0.2">
      <c r="A96" s="77">
        <v>1291</v>
      </c>
      <c r="B96" s="75" t="s">
        <v>320</v>
      </c>
      <c r="C96" s="79">
        <v>0</v>
      </c>
    </row>
    <row r="97" spans="1:8" x14ac:dyDescent="0.2">
      <c r="A97" s="77">
        <v>1292</v>
      </c>
      <c r="B97" s="75" t="s">
        <v>321</v>
      </c>
      <c r="C97" s="79">
        <v>0</v>
      </c>
    </row>
    <row r="98" spans="1:8" x14ac:dyDescent="0.2">
      <c r="A98" s="77">
        <v>1293</v>
      </c>
      <c r="B98" s="75" t="s">
        <v>322</v>
      </c>
      <c r="C98" s="79">
        <v>0</v>
      </c>
    </row>
    <row r="100" spans="1:8" x14ac:dyDescent="0.2">
      <c r="A100" s="74" t="s">
        <v>217</v>
      </c>
      <c r="B100" s="74"/>
      <c r="C100" s="74"/>
      <c r="D100" s="74"/>
      <c r="E100" s="74"/>
      <c r="F100" s="74"/>
      <c r="G100" s="74"/>
      <c r="H100" s="74"/>
    </row>
    <row r="101" spans="1:8" x14ac:dyDescent="0.2">
      <c r="A101" s="76" t="s">
        <v>190</v>
      </c>
      <c r="B101" s="76" t="s">
        <v>187</v>
      </c>
      <c r="C101" s="76" t="s">
        <v>188</v>
      </c>
      <c r="D101" s="76" t="s">
        <v>256</v>
      </c>
      <c r="E101" s="76" t="s">
        <v>257</v>
      </c>
      <c r="F101" s="76" t="s">
        <v>258</v>
      </c>
      <c r="G101" s="76" t="s">
        <v>323</v>
      </c>
      <c r="H101" s="76" t="s">
        <v>324</v>
      </c>
    </row>
    <row r="102" spans="1:8" x14ac:dyDescent="0.2">
      <c r="A102" s="77">
        <v>2110</v>
      </c>
      <c r="B102" s="75" t="s">
        <v>325</v>
      </c>
      <c r="C102" s="79">
        <f>SUM(C103:C111)</f>
        <v>229339.71000000002</v>
      </c>
      <c r="D102" s="79">
        <f>SUM(D103:D111)</f>
        <v>229339.71000000002</v>
      </c>
      <c r="E102" s="79">
        <f>SUM(E103:E111)</f>
        <v>0</v>
      </c>
      <c r="F102" s="79">
        <f>SUM(F103:F111)</f>
        <v>0</v>
      </c>
      <c r="G102" s="79">
        <f>SUM(G103:G111)</f>
        <v>0</v>
      </c>
    </row>
    <row r="103" spans="1:8" x14ac:dyDescent="0.2">
      <c r="A103" s="77">
        <v>2111</v>
      </c>
      <c r="B103" s="75" t="s">
        <v>326</v>
      </c>
      <c r="C103" s="79">
        <v>897.54</v>
      </c>
      <c r="D103" s="79">
        <f>C103</f>
        <v>897.54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2112</v>
      </c>
      <c r="B104" s="75" t="s">
        <v>327</v>
      </c>
      <c r="C104" s="79">
        <v>69533.11</v>
      </c>
      <c r="D104" s="79">
        <f t="shared" ref="D104:D111" si="1">C104</f>
        <v>69533.11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2113</v>
      </c>
      <c r="B105" s="75" t="s">
        <v>328</v>
      </c>
      <c r="C105" s="79">
        <v>-548425.04</v>
      </c>
      <c r="D105" s="79">
        <f t="shared" si="1"/>
        <v>-548425.04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2114</v>
      </c>
      <c r="B106" s="75" t="s">
        <v>329</v>
      </c>
      <c r="C106" s="79">
        <v>0</v>
      </c>
      <c r="D106" s="79">
        <f t="shared" si="1"/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2115</v>
      </c>
      <c r="B107" s="75" t="s">
        <v>330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2116</v>
      </c>
      <c r="B108" s="75" t="s">
        <v>331</v>
      </c>
      <c r="C108" s="79">
        <v>0</v>
      </c>
      <c r="D108" s="79">
        <f t="shared" si="1"/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2117</v>
      </c>
      <c r="B109" s="75" t="s">
        <v>332</v>
      </c>
      <c r="C109" s="79">
        <v>458638.78</v>
      </c>
      <c r="D109" s="79">
        <f t="shared" si="1"/>
        <v>458638.78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2118</v>
      </c>
      <c r="B110" s="75" t="s">
        <v>333</v>
      </c>
      <c r="C110" s="79">
        <v>0</v>
      </c>
      <c r="D110" s="79">
        <f t="shared" si="1"/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2119</v>
      </c>
      <c r="B111" s="75" t="s">
        <v>334</v>
      </c>
      <c r="C111" s="79">
        <v>248695.32</v>
      </c>
      <c r="D111" s="79">
        <f t="shared" si="1"/>
        <v>248695.32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2120</v>
      </c>
      <c r="B112" s="75" t="s">
        <v>335</v>
      </c>
      <c r="C112" s="79">
        <f>SUM(C113:C115)</f>
        <v>0</v>
      </c>
      <c r="D112" s="79">
        <f t="shared" ref="D112:G112" si="2">SUM(D113:D115)</f>
        <v>0</v>
      </c>
      <c r="E112" s="79">
        <f t="shared" si="2"/>
        <v>0</v>
      </c>
      <c r="F112" s="79">
        <f t="shared" si="2"/>
        <v>0</v>
      </c>
      <c r="G112" s="79">
        <f t="shared" si="2"/>
        <v>0</v>
      </c>
    </row>
    <row r="113" spans="1:8" x14ac:dyDescent="0.2">
      <c r="A113" s="77">
        <v>2121</v>
      </c>
      <c r="B113" s="75" t="s">
        <v>336</v>
      </c>
      <c r="C113" s="79">
        <v>0</v>
      </c>
      <c r="D113" s="79">
        <f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2122</v>
      </c>
      <c r="B114" s="75" t="s">
        <v>337</v>
      </c>
      <c r="C114" s="79">
        <v>0</v>
      </c>
      <c r="D114" s="79">
        <f t="shared" ref="D114:D115" si="3">C114</f>
        <v>0</v>
      </c>
      <c r="E114" s="79">
        <v>0</v>
      </c>
      <c r="F114" s="79">
        <v>0</v>
      </c>
      <c r="G114" s="79">
        <v>0</v>
      </c>
    </row>
    <row r="115" spans="1:8" x14ac:dyDescent="0.2">
      <c r="A115" s="77">
        <v>2129</v>
      </c>
      <c r="B115" s="75" t="s">
        <v>338</v>
      </c>
      <c r="C115" s="79">
        <v>0</v>
      </c>
      <c r="D115" s="79">
        <f t="shared" si="3"/>
        <v>0</v>
      </c>
      <c r="E115" s="79">
        <v>0</v>
      </c>
      <c r="F115" s="79">
        <v>0</v>
      </c>
      <c r="G115" s="79">
        <v>0</v>
      </c>
    </row>
    <row r="117" spans="1:8" x14ac:dyDescent="0.2">
      <c r="A117" s="74" t="s">
        <v>218</v>
      </c>
      <c r="B117" s="74"/>
      <c r="C117" s="74"/>
      <c r="D117" s="74"/>
      <c r="E117" s="74"/>
      <c r="F117" s="74"/>
      <c r="G117" s="74"/>
      <c r="H117" s="74"/>
    </row>
    <row r="118" spans="1:8" x14ac:dyDescent="0.2">
      <c r="A118" s="76" t="s">
        <v>190</v>
      </c>
      <c r="B118" s="76" t="s">
        <v>187</v>
      </c>
      <c r="C118" s="76" t="s">
        <v>188</v>
      </c>
      <c r="D118" s="76" t="s">
        <v>191</v>
      </c>
      <c r="E118" s="76" t="s">
        <v>260</v>
      </c>
      <c r="F118" s="76"/>
      <c r="G118" s="76"/>
      <c r="H118" s="76"/>
    </row>
    <row r="119" spans="1:8" x14ac:dyDescent="0.2">
      <c r="A119" s="77">
        <v>2160</v>
      </c>
      <c r="B119" s="75" t="s">
        <v>339</v>
      </c>
      <c r="C119" s="79">
        <f>SUM(C120:C125)</f>
        <v>206080.6</v>
      </c>
    </row>
    <row r="120" spans="1:8" x14ac:dyDescent="0.2">
      <c r="A120" s="77">
        <v>2161</v>
      </c>
      <c r="B120" s="75" t="s">
        <v>340</v>
      </c>
      <c r="C120" s="79">
        <v>206080.6</v>
      </c>
    </row>
    <row r="121" spans="1:8" x14ac:dyDescent="0.2">
      <c r="A121" s="77">
        <v>2162</v>
      </c>
      <c r="B121" s="75" t="s">
        <v>341</v>
      </c>
      <c r="C121" s="79">
        <v>0</v>
      </c>
    </row>
    <row r="122" spans="1:8" x14ac:dyDescent="0.2">
      <c r="A122" s="77">
        <v>2163</v>
      </c>
      <c r="B122" s="75" t="s">
        <v>342</v>
      </c>
      <c r="C122" s="79">
        <v>0</v>
      </c>
    </row>
    <row r="123" spans="1:8" x14ac:dyDescent="0.2">
      <c r="A123" s="77">
        <v>2164</v>
      </c>
      <c r="B123" s="75" t="s">
        <v>343</v>
      </c>
      <c r="C123" s="79">
        <v>0</v>
      </c>
    </row>
    <row r="124" spans="1:8" x14ac:dyDescent="0.2">
      <c r="A124" s="77">
        <v>2165</v>
      </c>
      <c r="B124" s="75" t="s">
        <v>344</v>
      </c>
      <c r="C124" s="79">
        <v>0</v>
      </c>
    </row>
    <row r="125" spans="1:8" x14ac:dyDescent="0.2">
      <c r="A125" s="77">
        <v>2166</v>
      </c>
      <c r="B125" s="75" t="s">
        <v>345</v>
      </c>
      <c r="C125" s="79">
        <v>0</v>
      </c>
    </row>
    <row r="126" spans="1:8" x14ac:dyDescent="0.2">
      <c r="A126" s="77">
        <v>2250</v>
      </c>
      <c r="B126" s="75" t="s">
        <v>346</v>
      </c>
      <c r="C126" s="79">
        <f>SUM(C127:C132)</f>
        <v>0</v>
      </c>
    </row>
    <row r="127" spans="1:8" x14ac:dyDescent="0.2">
      <c r="A127" s="77">
        <v>2251</v>
      </c>
      <c r="B127" s="75" t="s">
        <v>347</v>
      </c>
      <c r="C127" s="79">
        <v>0</v>
      </c>
    </row>
    <row r="128" spans="1:8" x14ac:dyDescent="0.2">
      <c r="A128" s="77">
        <v>2252</v>
      </c>
      <c r="B128" s="75" t="s">
        <v>348</v>
      </c>
      <c r="C128" s="79">
        <v>0</v>
      </c>
    </row>
    <row r="129" spans="1:8" x14ac:dyDescent="0.2">
      <c r="A129" s="77">
        <v>2253</v>
      </c>
      <c r="B129" s="75" t="s">
        <v>349</v>
      </c>
      <c r="C129" s="79">
        <v>0</v>
      </c>
    </row>
    <row r="130" spans="1:8" x14ac:dyDescent="0.2">
      <c r="A130" s="77">
        <v>2254</v>
      </c>
      <c r="B130" s="75" t="s">
        <v>350</v>
      </c>
      <c r="C130" s="79">
        <v>0</v>
      </c>
    </row>
    <row r="131" spans="1:8" x14ac:dyDescent="0.2">
      <c r="A131" s="77">
        <v>2255</v>
      </c>
      <c r="B131" s="75" t="s">
        <v>351</v>
      </c>
      <c r="C131" s="79">
        <v>0</v>
      </c>
    </row>
    <row r="132" spans="1:8" x14ac:dyDescent="0.2">
      <c r="A132" s="77">
        <v>2256</v>
      </c>
      <c r="B132" s="75" t="s">
        <v>352</v>
      </c>
      <c r="C132" s="79">
        <v>0</v>
      </c>
    </row>
    <row r="134" spans="1:8" x14ac:dyDescent="0.2">
      <c r="A134" s="74" t="s">
        <v>219</v>
      </c>
      <c r="B134" s="74"/>
      <c r="C134" s="74"/>
      <c r="D134" s="74"/>
      <c r="E134" s="74"/>
      <c r="F134" s="74"/>
      <c r="G134" s="74"/>
      <c r="H134" s="74"/>
    </row>
    <row r="135" spans="1:8" x14ac:dyDescent="0.2">
      <c r="A135" s="78" t="s">
        <v>190</v>
      </c>
      <c r="B135" s="78" t="s">
        <v>187</v>
      </c>
      <c r="C135" s="78" t="s">
        <v>188</v>
      </c>
      <c r="D135" s="78" t="s">
        <v>191</v>
      </c>
      <c r="E135" s="78" t="s">
        <v>260</v>
      </c>
      <c r="F135" s="78"/>
      <c r="G135" s="78"/>
      <c r="H135" s="78"/>
    </row>
    <row r="136" spans="1:8" x14ac:dyDescent="0.2">
      <c r="A136" s="77">
        <v>2159</v>
      </c>
      <c r="B136" s="75" t="s">
        <v>353</v>
      </c>
      <c r="C136" s="79">
        <v>0</v>
      </c>
    </row>
    <row r="137" spans="1:8" x14ac:dyDescent="0.2">
      <c r="A137" s="77">
        <v>2199</v>
      </c>
      <c r="B137" s="75" t="s">
        <v>354</v>
      </c>
      <c r="C137" s="79">
        <v>0</v>
      </c>
    </row>
    <row r="138" spans="1:8" x14ac:dyDescent="0.2">
      <c r="A138" s="77">
        <v>2240</v>
      </c>
      <c r="B138" s="75" t="s">
        <v>355</v>
      </c>
      <c r="C138" s="79">
        <f>SUM(C139:C141)</f>
        <v>0</v>
      </c>
    </row>
    <row r="139" spans="1:8" x14ac:dyDescent="0.2">
      <c r="A139" s="77">
        <v>2241</v>
      </c>
      <c r="B139" s="75" t="s">
        <v>356</v>
      </c>
      <c r="C139" s="79">
        <v>0</v>
      </c>
    </row>
    <row r="140" spans="1:8" x14ac:dyDescent="0.2">
      <c r="A140" s="77">
        <v>2242</v>
      </c>
      <c r="B140" s="75" t="s">
        <v>357</v>
      </c>
      <c r="C140" s="79">
        <v>0</v>
      </c>
    </row>
    <row r="141" spans="1:8" x14ac:dyDescent="0.2">
      <c r="A141" s="77">
        <v>2249</v>
      </c>
      <c r="B141" s="75" t="s">
        <v>358</v>
      </c>
      <c r="C141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1"/>
  <sheetViews>
    <sheetView topLeftCell="A202" zoomScaleNormal="100" workbookViewId="0">
      <selection activeCell="C220" sqref="C220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77" t="s">
        <v>651</v>
      </c>
      <c r="B1" s="177"/>
      <c r="C1" s="177"/>
      <c r="D1" s="69" t="s">
        <v>244</v>
      </c>
      <c r="E1" s="80">
        <v>2019</v>
      </c>
    </row>
    <row r="2" spans="1:5" s="71" customFormat="1" ht="18.95" customHeight="1" x14ac:dyDescent="0.25">
      <c r="A2" s="177" t="s">
        <v>359</v>
      </c>
      <c r="B2" s="177"/>
      <c r="C2" s="177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77" t="s">
        <v>652</v>
      </c>
      <c r="B3" s="177"/>
      <c r="C3" s="177"/>
      <c r="D3" s="69" t="s">
        <v>248</v>
      </c>
      <c r="E3" s="80">
        <f>'Notas a los Edos Financieros'!E3</f>
        <v>2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31419669.32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31342882.68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31342882.68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76786.64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76786.64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>
        <v>0</v>
      </c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1974303.92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1974303.92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f>SUM(C61:C64)</f>
        <v>987151.96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0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449614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537537.96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>
        <v>0</v>
      </c>
      <c r="D70" s="104"/>
      <c r="E70" s="104"/>
    </row>
    <row r="71" spans="1:5" x14ac:dyDescent="0.2">
      <c r="A71" s="164" t="s">
        <v>644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99597.59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99597.59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99597.59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</f>
        <v>24380263.399999999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21635729.18</v>
      </c>
      <c r="D100" s="112">
        <f>C100/$C$99</f>
        <v>0.8874280324633409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9325696.7199999988</v>
      </c>
      <c r="D101" s="112">
        <f t="shared" ref="D101:D164" si="0">C101/$C$99</f>
        <v>0.38251008887787485</v>
      </c>
      <c r="E101" s="111"/>
    </row>
    <row r="102" spans="1:5" x14ac:dyDescent="0.2">
      <c r="A102" s="109">
        <v>5111</v>
      </c>
      <c r="B102" s="106" t="s">
        <v>418</v>
      </c>
      <c r="C102" s="110">
        <v>5414029.29</v>
      </c>
      <c r="D102" s="112">
        <f t="shared" si="0"/>
        <v>0.2220660704592716</v>
      </c>
      <c r="E102" s="111"/>
    </row>
    <row r="103" spans="1:5" x14ac:dyDescent="0.2">
      <c r="A103" s="109">
        <v>5112</v>
      </c>
      <c r="B103" s="106" t="s">
        <v>419</v>
      </c>
      <c r="C103" s="110">
        <v>337043.37</v>
      </c>
      <c r="D103" s="112">
        <f t="shared" si="0"/>
        <v>1.3824435137152785E-2</v>
      </c>
      <c r="E103" s="111"/>
    </row>
    <row r="104" spans="1:5" x14ac:dyDescent="0.2">
      <c r="A104" s="109">
        <v>5113</v>
      </c>
      <c r="B104" s="106" t="s">
        <v>420</v>
      </c>
      <c r="C104" s="110">
        <v>437062.93</v>
      </c>
      <c r="D104" s="112">
        <f t="shared" si="0"/>
        <v>1.7926915834715715E-2</v>
      </c>
      <c r="E104" s="111"/>
    </row>
    <row r="105" spans="1:5" x14ac:dyDescent="0.2">
      <c r="A105" s="109">
        <v>5114</v>
      </c>
      <c r="B105" s="106" t="s">
        <v>421</v>
      </c>
      <c r="C105" s="110">
        <v>1437359.51</v>
      </c>
      <c r="D105" s="112">
        <f t="shared" si="0"/>
        <v>5.8955864685202711E-2</v>
      </c>
      <c r="E105" s="111"/>
    </row>
    <row r="106" spans="1:5" x14ac:dyDescent="0.2">
      <c r="A106" s="109">
        <v>5115</v>
      </c>
      <c r="B106" s="106" t="s">
        <v>422</v>
      </c>
      <c r="C106" s="110">
        <v>1700201.62</v>
      </c>
      <c r="D106" s="112">
        <f t="shared" si="0"/>
        <v>6.9736802761532116E-2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3487671.75</v>
      </c>
      <c r="D108" s="112">
        <f t="shared" si="0"/>
        <v>0.14305307915582241</v>
      </c>
      <c r="E108" s="111"/>
    </row>
    <row r="109" spans="1:5" x14ac:dyDescent="0.2">
      <c r="A109" s="109">
        <v>5121</v>
      </c>
      <c r="B109" s="106" t="s">
        <v>425</v>
      </c>
      <c r="C109" s="110">
        <v>444840.07</v>
      </c>
      <c r="D109" s="112">
        <f t="shared" si="0"/>
        <v>1.8245909106954113E-2</v>
      </c>
      <c r="E109" s="111"/>
    </row>
    <row r="110" spans="1:5" x14ac:dyDescent="0.2">
      <c r="A110" s="109">
        <v>5122</v>
      </c>
      <c r="B110" s="106" t="s">
        <v>426</v>
      </c>
      <c r="C110" s="110">
        <v>43813.81</v>
      </c>
      <c r="D110" s="112">
        <f t="shared" si="0"/>
        <v>1.797101585046862E-3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1815490.74</v>
      </c>
      <c r="D112" s="112">
        <f t="shared" si="0"/>
        <v>7.4465591704804962E-2</v>
      </c>
      <c r="E112" s="111"/>
    </row>
    <row r="113" spans="1:5" x14ac:dyDescent="0.2">
      <c r="A113" s="109">
        <v>5125</v>
      </c>
      <c r="B113" s="106" t="s">
        <v>429</v>
      </c>
      <c r="C113" s="110">
        <v>426951.25</v>
      </c>
      <c r="D113" s="112">
        <f t="shared" si="0"/>
        <v>1.7512167239341639E-2</v>
      </c>
      <c r="E113" s="111"/>
    </row>
    <row r="114" spans="1:5" x14ac:dyDescent="0.2">
      <c r="A114" s="109">
        <v>5126</v>
      </c>
      <c r="B114" s="106" t="s">
        <v>430</v>
      </c>
      <c r="C114" s="110">
        <v>449540.5</v>
      </c>
      <c r="D114" s="112">
        <f t="shared" si="0"/>
        <v>1.8438705629406776E-2</v>
      </c>
      <c r="E114" s="111"/>
    </row>
    <row r="115" spans="1:5" x14ac:dyDescent="0.2">
      <c r="A115" s="109">
        <v>5127</v>
      </c>
      <c r="B115" s="106" t="s">
        <v>431</v>
      </c>
      <c r="C115" s="110">
        <v>227544.53</v>
      </c>
      <c r="D115" s="112">
        <f t="shared" si="0"/>
        <v>9.3331448584759759E-3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79490.850000000006</v>
      </c>
      <c r="D117" s="112">
        <f t="shared" si="0"/>
        <v>3.2604590317920853E-3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8822360.7100000009</v>
      </c>
      <c r="D118" s="112">
        <f t="shared" si="0"/>
        <v>0.36186486442964361</v>
      </c>
      <c r="E118" s="111"/>
    </row>
    <row r="119" spans="1:5" x14ac:dyDescent="0.2">
      <c r="A119" s="109">
        <v>5131</v>
      </c>
      <c r="B119" s="106" t="s">
        <v>435</v>
      </c>
      <c r="C119" s="110">
        <v>4189197.41</v>
      </c>
      <c r="D119" s="112">
        <f t="shared" si="0"/>
        <v>0.17182740568750379</v>
      </c>
      <c r="E119" s="111"/>
    </row>
    <row r="120" spans="1:5" x14ac:dyDescent="0.2">
      <c r="A120" s="109">
        <v>5132</v>
      </c>
      <c r="B120" s="106" t="s">
        <v>436</v>
      </c>
      <c r="C120" s="110">
        <v>0</v>
      </c>
      <c r="D120" s="112">
        <f t="shared" si="0"/>
        <v>0</v>
      </c>
      <c r="E120" s="111"/>
    </row>
    <row r="121" spans="1:5" x14ac:dyDescent="0.2">
      <c r="A121" s="109">
        <v>5133</v>
      </c>
      <c r="B121" s="106" t="s">
        <v>437</v>
      </c>
      <c r="C121" s="110">
        <v>1436542.03</v>
      </c>
      <c r="D121" s="112">
        <f t="shared" si="0"/>
        <v>5.8922334284542639E-2</v>
      </c>
      <c r="E121" s="111"/>
    </row>
    <row r="122" spans="1:5" x14ac:dyDescent="0.2">
      <c r="A122" s="109">
        <v>5134</v>
      </c>
      <c r="B122" s="106" t="s">
        <v>438</v>
      </c>
      <c r="C122" s="110">
        <v>376032.19</v>
      </c>
      <c r="D122" s="112">
        <f t="shared" si="0"/>
        <v>1.54236311491204E-2</v>
      </c>
      <c r="E122" s="111"/>
    </row>
    <row r="123" spans="1:5" x14ac:dyDescent="0.2">
      <c r="A123" s="109">
        <v>5135</v>
      </c>
      <c r="B123" s="106" t="s">
        <v>439</v>
      </c>
      <c r="C123" s="110">
        <v>1490125.36</v>
      </c>
      <c r="D123" s="112">
        <f t="shared" si="0"/>
        <v>6.1120150162118435E-2</v>
      </c>
      <c r="E123" s="111"/>
    </row>
    <row r="124" spans="1:5" x14ac:dyDescent="0.2">
      <c r="A124" s="109">
        <v>5136</v>
      </c>
      <c r="B124" s="106" t="s">
        <v>440</v>
      </c>
      <c r="C124" s="110">
        <v>69134.259999999995</v>
      </c>
      <c r="D124" s="112">
        <f t="shared" si="0"/>
        <v>2.8356650158258747E-3</v>
      </c>
      <c r="E124" s="111"/>
    </row>
    <row r="125" spans="1:5" x14ac:dyDescent="0.2">
      <c r="A125" s="109">
        <v>5137</v>
      </c>
      <c r="B125" s="106" t="s">
        <v>441</v>
      </c>
      <c r="C125" s="110">
        <v>1110</v>
      </c>
      <c r="D125" s="112">
        <f t="shared" si="0"/>
        <v>4.5528630342853477E-5</v>
      </c>
      <c r="E125" s="111"/>
    </row>
    <row r="126" spans="1:5" x14ac:dyDescent="0.2">
      <c r="A126" s="109">
        <v>5138</v>
      </c>
      <c r="B126" s="106" t="s">
        <v>442</v>
      </c>
      <c r="C126" s="110">
        <v>68164.78</v>
      </c>
      <c r="D126" s="112">
        <f t="shared" si="0"/>
        <v>2.7959000639837224E-3</v>
      </c>
      <c r="E126" s="111"/>
    </row>
    <row r="127" spans="1:5" x14ac:dyDescent="0.2">
      <c r="A127" s="109">
        <v>5139</v>
      </c>
      <c r="B127" s="106" t="s">
        <v>443</v>
      </c>
      <c r="C127" s="110">
        <v>1192054.68</v>
      </c>
      <c r="D127" s="112">
        <f t="shared" si="0"/>
        <v>4.8894249436205843E-2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382388.84</v>
      </c>
      <c r="D128" s="112">
        <f t="shared" si="0"/>
        <v>1.5684360489723013E-2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379077.5</v>
      </c>
      <c r="D129" s="112">
        <f t="shared" si="0"/>
        <v>1.5548539971885621E-2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379077.5</v>
      </c>
      <c r="D131" s="112">
        <f t="shared" si="0"/>
        <v>1.5548539971885621E-2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3311.34</v>
      </c>
      <c r="D138" s="112">
        <f t="shared" si="0"/>
        <v>1.3582051783739139E-4</v>
      </c>
      <c r="E138" s="111"/>
    </row>
    <row r="139" spans="1:5" x14ac:dyDescent="0.2">
      <c r="A139" s="109">
        <v>5241</v>
      </c>
      <c r="B139" s="106" t="s">
        <v>453</v>
      </c>
      <c r="C139" s="110">
        <v>0</v>
      </c>
      <c r="D139" s="112">
        <f t="shared" si="0"/>
        <v>0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3311.34</v>
      </c>
      <c r="D141" s="112">
        <f t="shared" si="0"/>
        <v>1.3582051783739139E-4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314787.15000000002</v>
      </c>
      <c r="D186" s="112">
        <f t="shared" si="1"/>
        <v>1.2911556566694026E-2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314787.15000000002</v>
      </c>
      <c r="D187" s="112">
        <f t="shared" si="1"/>
        <v>1.2911556566694026E-2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314787.15000000002</v>
      </c>
      <c r="D195" s="112">
        <f t="shared" si="1"/>
        <v>1.2911556566694026E-2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</f>
        <v>2047358.23</v>
      </c>
      <c r="D219" s="112">
        <f t="shared" si="1"/>
        <v>8.3976050480242148E-2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2047358.23</v>
      </c>
      <c r="D220" s="112">
        <f t="shared" si="1"/>
        <v>8.3976050480242148E-2</v>
      </c>
      <c r="E220" s="111"/>
    </row>
    <row r="221" spans="1:5" x14ac:dyDescent="0.2">
      <c r="A221" s="109">
        <v>5611</v>
      </c>
      <c r="B221" s="106" t="s">
        <v>523</v>
      </c>
      <c r="C221" s="110">
        <v>2047358.23</v>
      </c>
      <c r="D221" s="112">
        <f t="shared" si="1"/>
        <v>8.3976050480242148E-2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6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82" t="s">
        <v>651</v>
      </c>
      <c r="B1" s="182"/>
      <c r="C1" s="182"/>
      <c r="D1" s="82" t="s">
        <v>244</v>
      </c>
      <c r="E1" s="83">
        <v>2019</v>
      </c>
    </row>
    <row r="2" spans="1:5" ht="18.95" customHeight="1" x14ac:dyDescent="0.2">
      <c r="A2" s="182" t="s">
        <v>524</v>
      </c>
      <c r="B2" s="182"/>
      <c r="C2" s="182"/>
      <c r="D2" s="82" t="s">
        <v>246</v>
      </c>
      <c r="E2" s="83" t="str">
        <f>ESF!H2</f>
        <v>Trimestral</v>
      </c>
    </row>
    <row r="3" spans="1:5" ht="18.95" customHeight="1" x14ac:dyDescent="0.2">
      <c r="A3" s="182" t="s">
        <v>652</v>
      </c>
      <c r="B3" s="182"/>
      <c r="C3" s="182"/>
      <c r="D3" s="82" t="s">
        <v>248</v>
      </c>
      <c r="E3" s="83">
        <f>ESF!H3</f>
        <v>2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67195802.790000007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8126155.4699999997</v>
      </c>
    </row>
    <row r="15" spans="1:5" x14ac:dyDescent="0.2">
      <c r="A15" s="88">
        <v>3220</v>
      </c>
      <c r="B15" s="84" t="s">
        <v>529</v>
      </c>
      <c r="C15" s="89">
        <v>61643168.850000001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70" workbookViewId="0">
      <selection activeCell="A13" sqref="A13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82" t="s">
        <v>651</v>
      </c>
      <c r="B1" s="182"/>
      <c r="C1" s="182"/>
      <c r="D1" s="82" t="s">
        <v>244</v>
      </c>
      <c r="E1" s="83">
        <v>2019</v>
      </c>
    </row>
    <row r="2" spans="1:5" s="90" customFormat="1" ht="18.95" customHeight="1" x14ac:dyDescent="0.25">
      <c r="A2" s="182" t="s">
        <v>542</v>
      </c>
      <c r="B2" s="182"/>
      <c r="C2" s="182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82" t="s">
        <v>652</v>
      </c>
      <c r="B3" s="182"/>
      <c r="C3" s="182"/>
      <c r="D3" s="82" t="s">
        <v>248</v>
      </c>
      <c r="E3" s="83">
        <f>ESF!H3</f>
        <v>2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33694287.950000003</v>
      </c>
      <c r="D9" s="89">
        <v>30347958.050000001</v>
      </c>
    </row>
    <row r="10" spans="1:5" x14ac:dyDescent="0.2">
      <c r="A10" s="88">
        <v>1113</v>
      </c>
      <c r="B10" s="84" t="s">
        <v>545</v>
      </c>
      <c r="C10" s="89">
        <v>6284964.7699999996</v>
      </c>
      <c r="D10" s="89">
        <v>5827732.1799999997</v>
      </c>
    </row>
    <row r="11" spans="1:5" x14ac:dyDescent="0.2">
      <c r="A11" s="88">
        <v>1115</v>
      </c>
      <c r="B11" s="84" t="s">
        <v>250</v>
      </c>
      <c r="C11" s="89">
        <v>1321788.25</v>
      </c>
      <c r="D11" s="89">
        <v>1276081.47</v>
      </c>
    </row>
    <row r="12" spans="1:5" x14ac:dyDescent="0.2">
      <c r="A12" s="88">
        <v>1114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206080.6</v>
      </c>
      <c r="D13" s="89">
        <v>206080.6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41507121.57</v>
      </c>
      <c r="D15" s="89">
        <f>SUM(D8:D14)</f>
        <v>37657852.300000004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109325223.59</v>
      </c>
    </row>
    <row r="21" spans="1:5" x14ac:dyDescent="0.2">
      <c r="A21" s="88">
        <v>1231</v>
      </c>
      <c r="B21" s="84" t="s">
        <v>285</v>
      </c>
      <c r="C21" s="89">
        <v>2518030.17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3342729.2</v>
      </c>
    </row>
    <row r="24" spans="1:5" x14ac:dyDescent="0.2">
      <c r="A24" s="88">
        <v>1234</v>
      </c>
      <c r="B24" s="84" t="s">
        <v>288</v>
      </c>
      <c r="C24" s="89">
        <v>93577173.790000007</v>
      </c>
    </row>
    <row r="25" spans="1:5" x14ac:dyDescent="0.2">
      <c r="A25" s="88">
        <v>1235</v>
      </c>
      <c r="B25" s="84" t="s">
        <v>289</v>
      </c>
      <c r="C25" s="89">
        <v>9887290.4299999997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15192282.359999999</v>
      </c>
    </row>
    <row r="29" spans="1:5" x14ac:dyDescent="0.2">
      <c r="A29" s="88">
        <v>1241</v>
      </c>
      <c r="B29" s="84" t="s">
        <v>293</v>
      </c>
      <c r="C29" s="89">
        <v>2496111.06</v>
      </c>
    </row>
    <row r="30" spans="1:5" x14ac:dyDescent="0.2">
      <c r="A30" s="88">
        <v>1242</v>
      </c>
      <c r="B30" s="84" t="s">
        <v>294</v>
      </c>
      <c r="C30" s="89">
        <v>238225.53</v>
      </c>
    </row>
    <row r="31" spans="1:5" x14ac:dyDescent="0.2">
      <c r="A31" s="88">
        <v>1243</v>
      </c>
      <c r="B31" s="84" t="s">
        <v>295</v>
      </c>
      <c r="C31" s="89">
        <v>11270.4</v>
      </c>
    </row>
    <row r="32" spans="1:5" x14ac:dyDescent="0.2">
      <c r="A32" s="88">
        <v>1244</v>
      </c>
      <c r="B32" s="84" t="s">
        <v>296</v>
      </c>
      <c r="C32" s="89">
        <v>8238377.1399999997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4208298.2300000004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6766371.4500000002</v>
      </c>
    </row>
    <row r="38" spans="1:5" x14ac:dyDescent="0.2">
      <c r="A38" s="88">
        <v>1251</v>
      </c>
      <c r="B38" s="84" t="s">
        <v>303</v>
      </c>
      <c r="C38" s="89">
        <v>48018.41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6495688</v>
      </c>
    </row>
    <row r="41" spans="1:5" x14ac:dyDescent="0.2">
      <c r="A41" s="88">
        <v>1254</v>
      </c>
      <c r="B41" s="84" t="s">
        <v>306</v>
      </c>
      <c r="C41" s="89">
        <v>222665.04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314787.15000000002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314787.15000000002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314787.15000000002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2047358.23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2047358.23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2047358.23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2019-07-17T14:36:07Z</cp:lastPrinted>
  <dcterms:created xsi:type="dcterms:W3CDTF">2012-12-11T20:36:24Z</dcterms:created>
  <dcterms:modified xsi:type="dcterms:W3CDTF">2019-07-17T14:36:08Z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